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0860" activeTab="0"/>
  </bookViews>
  <sheets>
    <sheet name="Приложение 7" sheetId="1" r:id="rId1"/>
  </sheets>
  <definedNames>
    <definedName name="_xlnm._FilterDatabase" localSheetId="0" hidden="1">'Приложение 7'!$A$6:$F$175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<sst xmlns="http://schemas.openxmlformats.org/spreadsheetml/2006/main" count="682" uniqueCount="469">
  <si>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</si>
  <si>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</si>
  <si>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</si>
  <si>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проведения культурных мероприятий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</si>
  <si>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</si>
  <si>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Проведение мероприятий для детей и молодежи</t>
  </si>
  <si>
    <t>Организация, проведение и участие в спортивных мероприятиях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</si>
  <si>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</si>
  <si>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</si>
  <si>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</si>
  <si>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</si>
  <si>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</si>
  <si>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</si>
  <si>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</si>
  <si>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</si>
  <si>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</si>
  <si>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</si>
  <si>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</si>
  <si>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</si>
  <si>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</si>
  <si>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</si>
  <si>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</si>
  <si>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</si>
  <si>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</si>
  <si>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</si>
  <si>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</si>
  <si>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</si>
  <si>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</si>
  <si>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</si>
  <si>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</si>
  <si>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</si>
  <si>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</si>
  <si>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</si>
  <si>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</si>
  <si>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</si>
  <si>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Подпрограмма "Молодежная политика"</t>
  </si>
  <si>
    <t>2540120070</t>
  </si>
  <si>
    <t>2630293080</t>
  </si>
  <si>
    <t>2690070010</t>
  </si>
  <si>
    <t>2690010030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</si>
  <si>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</si>
  <si>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</si>
  <si>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</si>
  <si>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</si>
  <si>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</si>
  <si>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</si>
  <si>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</si>
  <si>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</si>
  <si>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</si>
  <si>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0900120080</t>
  </si>
  <si>
    <t>2420000000</t>
  </si>
  <si>
    <t>2420140030</t>
  </si>
  <si>
    <t>2560110030</t>
  </si>
  <si>
    <t>2560170010</t>
  </si>
  <si>
    <t xml:space="preserve">Мероприятия, направленные на развитие информатизации и защиты информации </t>
  </si>
  <si>
    <t>2700000000</t>
  </si>
  <si>
    <t>Оценка недвижимости, признание прав и регулирование отношений по муниципальной собственности</t>
  </si>
  <si>
    <t>2720000000</t>
  </si>
  <si>
    <t>2720120010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</si>
  <si>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</si>
  <si>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</si>
  <si>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</si>
  <si>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</si>
  <si>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</si>
  <si>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</si>
  <si>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</si>
  <si>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</si>
  <si>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</si>
  <si>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</si>
  <si>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</si>
  <si>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</si>
  <si>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</si>
  <si>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</si>
  <si>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2720120020</t>
  </si>
  <si>
    <t>Мероприятия по проведению ремонтных работ (в т.ч. проектно-изыскательские работы) муниципальных учреждений</t>
  </si>
  <si>
    <t>Мероприятия по землеустройству и землепользованию</t>
  </si>
  <si>
    <t>2790020150</t>
  </si>
  <si>
    <t>2800000000</t>
  </si>
  <si>
    <t>2890000000</t>
  </si>
  <si>
    <t>2890020160</t>
  </si>
  <si>
    <t>Научно-методические организационно-педагогические мероприятия</t>
  </si>
  <si>
    <t>2510470150</t>
  </si>
  <si>
    <t>2560270250</t>
  </si>
  <si>
    <t>001</t>
  </si>
  <si>
    <t>002</t>
  </si>
  <si>
    <t>003</t>
  </si>
  <si>
    <t>№</t>
  </si>
  <si>
    <t>Наименование показателей</t>
  </si>
  <si>
    <t>Вед.</t>
  </si>
  <si>
    <t>2.1.1</t>
  </si>
  <si>
    <t>Основное мероприятие "Организация физкультурно-оздоровительной работы"</t>
  </si>
  <si>
    <t>0900100000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</si>
  <si>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</si>
  <si>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</si>
  <si>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</si>
  <si>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</si>
  <si>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</si>
  <si>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</si>
  <si>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</si>
  <si>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7.2</t>
  </si>
  <si>
    <t>Основное мероприятие "Энергосбережение и повышение энергетической эффективности"</t>
  </si>
  <si>
    <t>8.2</t>
  </si>
  <si>
    <t>Подпрограмма "Развитие информационных систем"</t>
  </si>
  <si>
    <t>9.1</t>
  </si>
  <si>
    <t>25100000000</t>
  </si>
  <si>
    <t>9.1.1</t>
  </si>
  <si>
    <t>Основное мероприятие «Организация деятельности учреждений культуры»</t>
  </si>
  <si>
    <t>2510100000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</si>
  <si>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</si>
  <si>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</si>
  <si>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</si>
  <si>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</si>
  <si>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9.2</t>
  </si>
  <si>
    <t>25200000000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</si>
  <si>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</si>
  <si>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</si>
  <si>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</si>
  <si>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</si>
  <si>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</si>
  <si>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</si>
  <si>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</si>
  <si>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</si>
  <si>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</si>
  <si>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</si>
  <si>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</si>
  <si>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2530200000</t>
  </si>
  <si>
    <t>9.4</t>
  </si>
  <si>
    <t>9.4.1</t>
  </si>
  <si>
    <t>2540100000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</si>
  <si>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</si>
  <si>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</si>
  <si>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</si>
  <si>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</si>
  <si>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</si>
  <si>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</si>
  <si>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</si>
  <si>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Мероприятия по обеспечению безопасности муниципальных учреждений</t>
  </si>
  <si>
    <t>2610420100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</si>
  <si>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</si>
  <si>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</si>
  <si>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</si>
  <si>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2620200000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</si>
  <si>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</si>
  <si>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</si>
  <si>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</si>
  <si>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</si>
  <si>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</si>
  <si>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</si>
  <si>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</si>
  <si>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</si>
  <si>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</si>
  <si>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</si>
  <si>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</si>
  <si>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</si>
  <si>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Перечисление взносов на капитальный ремонт многоквартирных домов</t>
  </si>
  <si>
    <t>2510400000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</si>
  <si>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</si>
  <si>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</si>
  <si>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</si>
  <si>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Основное мероприятие "Обеспечение безопасности в муниципальных учреждениях"</t>
  </si>
  <si>
    <t>2610400000</t>
  </si>
  <si>
    <t>9.3.3</t>
  </si>
  <si>
    <t>2610370120</t>
  </si>
  <si>
    <t>Мероприятия, направленные на модернизацию общего образования</t>
  </si>
  <si>
    <t>2620370170</t>
  </si>
  <si>
    <t>2610300000</t>
  </si>
  <si>
    <t>Мероприятия, направленные на модернизацию дошкольного образования</t>
  </si>
  <si>
    <t>Основное мероприятие «Укрепление материально-технической базы муниципальных учреждений»</t>
  </si>
  <si>
    <t>2520300000</t>
  </si>
  <si>
    <t>2110170010</t>
  </si>
  <si>
    <t>2690070220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</si>
  <si>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</si>
  <si>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</si>
  <si>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2190092620</t>
  </si>
  <si>
    <t>Субсидии на обеспечение граждан твердым топливом (дровами)</t>
  </si>
  <si>
    <t>2620293150</t>
  </si>
  <si>
    <t>2530292540</t>
  </si>
  <si>
    <t>Субсидии на комплектование книжных фондов и обеспечение информационно-техническим оборудованием библиотек</t>
  </si>
  <si>
    <t>1.1.1</t>
  </si>
  <si>
    <t>1100000000</t>
  </si>
  <si>
    <t>1100120100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</si>
  <si>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</si>
  <si>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</si>
  <si>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</si>
  <si>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1400000000</t>
  </si>
  <si>
    <t>1400140040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</si>
  <si>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</si>
  <si>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</si>
  <si>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</si>
  <si>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</si>
  <si>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</si>
  <si>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</si>
  <si>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</si>
  <si>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</si>
  <si>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</si>
  <si>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Развитие материально-технической базы массовой физической культуры и спорта</t>
  </si>
  <si>
    <t>0900120140</t>
  </si>
  <si>
    <t>Мероприятия по разработке градостроительной документации</t>
  </si>
  <si>
    <t>Сохранение объектов культурного наследия</t>
  </si>
  <si>
    <t>2510170190</t>
  </si>
  <si>
    <t>Мероприятия по обеспечению безопасности в муниципальных учреждениях</t>
  </si>
  <si>
    <t>2510520100</t>
  </si>
  <si>
    <t>2510500000</t>
  </si>
  <si>
    <t>Мероприятия по созданию единого библиотечного информационного поля</t>
  </si>
  <si>
    <t>2530220210</t>
  </si>
  <si>
    <t>2530370150</t>
  </si>
  <si>
    <t>2530300000</t>
  </si>
  <si>
    <t>2550170180</t>
  </si>
  <si>
    <t>2560100000</t>
  </si>
  <si>
    <t>2620420100</t>
  </si>
  <si>
    <t>2630370150</t>
  </si>
  <si>
    <t>2630520100</t>
  </si>
  <si>
    <t>Мероприятия, направленные на военно-патриотическое воспитание детей и молодежи</t>
  </si>
  <si>
    <t>2630420070</t>
  </si>
  <si>
    <t>Организация отдыха и занятости детей и подростков Пограничного муниципального района</t>
  </si>
  <si>
    <t>2630270110</t>
  </si>
  <si>
    <t>9.5</t>
  </si>
  <si>
    <t>Подпрограмма "Доступная среда"</t>
  </si>
  <si>
    <t>2620400000</t>
  </si>
  <si>
    <t>2630300000</t>
  </si>
  <si>
    <t>2630400000</t>
  </si>
  <si>
    <t>2630500000</t>
  </si>
  <si>
    <t>19001S2390</t>
  </si>
  <si>
    <t>21900S2620</t>
  </si>
  <si>
    <t>090P5S2190</t>
  </si>
  <si>
    <t>26103S2020</t>
  </si>
  <si>
    <t>26203S2340</t>
  </si>
  <si>
    <t>25302S2540</t>
  </si>
  <si>
    <t>25104S2050</t>
  </si>
  <si>
    <t>9.1.4</t>
  </si>
  <si>
    <t>9.2.3</t>
  </si>
  <si>
    <t>9.2.4</t>
  </si>
  <si>
    <t>9.3.4</t>
  </si>
  <si>
    <t>8.1</t>
  </si>
  <si>
    <t>8.1.1</t>
  </si>
  <si>
    <t>6.1</t>
  </si>
  <si>
    <t>6.3</t>
  </si>
  <si>
    <t>8.1.2</t>
  </si>
  <si>
    <t>8.1.3</t>
  </si>
  <si>
    <t>8.1.4</t>
  </si>
  <si>
    <t>8.2.1</t>
  </si>
  <si>
    <t>8.2.2</t>
  </si>
  <si>
    <t>8.2.3</t>
  </si>
  <si>
    <t>8.3</t>
  </si>
  <si>
    <t>8.3.1</t>
  </si>
  <si>
    <t>8.3.2</t>
  </si>
  <si>
    <t>8.3.3</t>
  </si>
  <si>
    <t>8.3.4</t>
  </si>
  <si>
    <t>8.4</t>
  </si>
  <si>
    <t>8.4.1</t>
  </si>
  <si>
    <t>8.5</t>
  </si>
  <si>
    <t>8.5.1</t>
  </si>
  <si>
    <t>8.6</t>
  </si>
  <si>
    <t>8.6.1</t>
  </si>
  <si>
    <t>8.6.2</t>
  </si>
  <si>
    <t>9.3.5</t>
  </si>
  <si>
    <t>2550100000</t>
  </si>
  <si>
    <t>(в рублях)</t>
  </si>
  <si>
    <t>Процент исполнения к уточненному бюджету</t>
  </si>
  <si>
    <t>Процент исполнения к первоначальному бюджету</t>
  </si>
  <si>
    <t>Примечание</t>
  </si>
  <si>
    <t>Превышение фактических расходов к первоначальному бюджету за счет распределения остатка средств бюджета на начало года и безвозмездных поступлений из краевого бюджета</t>
  </si>
  <si>
    <t xml:space="preserve">Превышение фактических расходов к первоначальному бюджету за счет распределения остатка средств бюджета на начало года </t>
  </si>
  <si>
    <t xml:space="preserve">Сведения о фактических расходах, включенных в состав муниципальных программ  бюджета Пограничного муниципального округа в сравнении с первоначально утвержденными расходами, включенными в состав муниципальных программ </t>
  </si>
  <si>
    <t>Муниципальная программа "Развитие физической культуры и спорта в Пограничном муниципальном округе "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</si>
  <si>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</si>
  <si>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"Развитие муниципальной службы в Пограничном муниципальном округе"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</si>
  <si>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</si>
  <si>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</si>
  <si>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Приобретение дорожной техники</t>
  </si>
  <si>
    <t>1900170240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</si>
  <si>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</si>
  <si>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</si>
  <si>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</si>
  <si>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19001S2250</t>
  </si>
  <si>
    <t>Субсидии на капитальный ремонт и ремонт автомобильных дорог общего пользования населенных пунктов за счет местного бюджета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</si>
  <si>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</si>
  <si>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19001S2450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</si>
  <si>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</si>
  <si>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</si>
  <si>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</si>
  <si>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 xml:space="preserve">Возмещение части затрат юридическим лицам, индивидуальным предпринимателям, физическим лицам - призводителям товаров, работ и услуг, предоставляющим услуги населению по водоснабжению </t>
  </si>
  <si>
    <t>2110120320</t>
  </si>
  <si>
    <t>Развитие спортивной инфраструктуры, находящейся в муниципальной собственности из средств местного бюджета (НП)</t>
  </si>
  <si>
    <t>Мероприятия по профилактике  экстремизма, терроризма и правонарушений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</si>
  <si>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</si>
  <si>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</si>
  <si>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</si>
  <si>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</si>
  <si>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</si>
  <si>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</si>
  <si>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</si>
  <si>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Подпрограмма "Развитие культуры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</si>
  <si>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</si>
  <si>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</si>
  <si>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</si>
  <si>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</si>
  <si>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Основное мероприятие "Укрепление материально-технической базы муниципальных учреждений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</si>
  <si>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</si>
  <si>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Мероприятия по проведению ремонтных работ (в т.ч. проектно-изыскательские  работы) муниципальных учреждений</t>
  </si>
  <si>
    <t>Основное мероприятие "Обеспечение безопасности в учреждениях культуры"</t>
  </si>
  <si>
    <t>Проведение мероприятий по выявлению и развитию одаренных детей</t>
  </si>
  <si>
    <t>2520270140</t>
  </si>
  <si>
    <t>2520370150</t>
  </si>
  <si>
    <t>Основное мероприятие «Создание единого информационного поля"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</si>
  <si>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</si>
  <si>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2530220060</t>
  </si>
  <si>
    <t>Пополнение книжного фонда</t>
  </si>
  <si>
    <t>2530220090</t>
  </si>
  <si>
    <t>25303S2050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</si>
  <si>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</si>
  <si>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</si>
  <si>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2530420100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</si>
  <si>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</si>
  <si>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</si>
  <si>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</si>
  <si>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</si>
  <si>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</si>
  <si>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9</t>
  </si>
  <si>
    <t>Муниципальная программа "Развитие образования Пограничного муниципального округа"</t>
  </si>
  <si>
    <t>Основное мероприятие «Укрепление материально-технической базы дошкольных образовательных учреждений»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</si>
  <si>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</si>
  <si>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Основное мероприятие «Обеспечение безопасности в муниципальных учреждениях»</t>
  </si>
  <si>
    <t>Субвенции на обеспечение мер социальной поддержки педагогическим работникам муниципальных дошкольных образовательных организаций</t>
  </si>
  <si>
    <t>261E593140</t>
  </si>
  <si>
    <t>26200000000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</si>
  <si>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</si>
  <si>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</si>
  <si>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</si>
  <si>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262E593140</t>
  </si>
  <si>
    <t>Основное мероприятие «Присмотр и уход за детьми в муниципальных образовательных учреждегниях»</t>
  </si>
  <si>
    <t>Субвенции на обеспечение бесплатным питанием детей, обучающихся в муниципальных общеобразовательных учреждениях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</si>
  <si>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</si>
  <si>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 xml:space="preserve"> 26202L3041</t>
  </si>
  <si>
    <t>Субсидии на капитальный ремонт зданий муниципальных общеобразовательных учреждений из средств местного  бюджета</t>
  </si>
  <si>
    <t>Основное мероприятие "Укрепление материально-технической базы учреждений дополнительного образования"</t>
  </si>
  <si>
    <t>Основное мероприятие "Военно-патриотическое воспитание детей и молодежи"</t>
  </si>
  <si>
    <t>Подпрограмма "Одаренные дети Пограничного муниципального округа"</t>
  </si>
  <si>
    <t>Обеспечение деятельности подведомственных учреждений  сферы образования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</si>
  <si>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</si>
  <si>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10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</si>
  <si>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</si>
  <si>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</si>
  <si>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Содержание и обслуживание казны Пограничного муниципального округа</t>
  </si>
  <si>
    <t>10.1.2</t>
  </si>
  <si>
    <t>Мероприятия муниципальной программы "Управление муниципальной собственностью Пограничного муниципального округа"</t>
  </si>
  <si>
    <t>11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</si>
  <si>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</si>
  <si>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11.1.1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</si>
  <si>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</si>
  <si>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12</t>
  </si>
  <si>
    <t>Муниципальная программа " Благоустройство территории Пограничного муниципального округа "</t>
  </si>
  <si>
    <t>2900000000</t>
  </si>
  <si>
    <t>12.1.1</t>
  </si>
  <si>
    <t>Основное мероприятие "Благоустройство территорий"</t>
  </si>
  <si>
    <t>2900100000</t>
  </si>
  <si>
    <t xml:space="preserve">Расходы на организацию и содержание мест захоронения </t>
  </si>
  <si>
    <t>2900120200</t>
  </si>
  <si>
    <t xml:space="preserve">Сбор и вывоз твердых бытовых отходов с общественных мест </t>
  </si>
  <si>
    <t>2900120231</t>
  </si>
  <si>
    <t>Уличное освещение</t>
  </si>
  <si>
    <t>2900120250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</si>
  <si>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</si>
  <si>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</si>
  <si>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</si>
  <si>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</si>
  <si>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</si>
  <si>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</si>
  <si>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13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</si>
  <si>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</si>
  <si>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</si>
  <si>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13.1.1</t>
  </si>
  <si>
    <t>3000100000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</si>
  <si>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</si>
  <si>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</si>
  <si>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</si>
  <si>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30001S2270</t>
  </si>
  <si>
    <t>14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</si>
  <si>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</si>
  <si>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</si>
  <si>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14.1.1</t>
  </si>
  <si>
    <t>Основное мероприятие "Повышение комфортности проживания граждан"</t>
  </si>
  <si>
    <t>3100100000</t>
  </si>
  <si>
    <t>Улучшение состояния дворовых и общественных территорий</t>
  </si>
  <si>
    <t>3100120260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</si>
  <si>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</si>
  <si>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</si>
  <si>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</si>
  <si>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</si>
  <si>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14.1.2</t>
  </si>
  <si>
    <t>Федеральный проект «Формирование комфортной городской среды»</t>
  </si>
  <si>
    <t>310F200000</t>
  </si>
  <si>
    <t xml:space="preserve">Благоустройство дворовых территорий многоквартирных домов, общественных
территорий расположенных на территории Пограничного муниципального округа (НП)
</t>
  </si>
  <si>
    <t>310F255550</t>
  </si>
  <si>
    <t>15</t>
  </si>
  <si>
    <t>15.1.1</t>
  </si>
  <si>
    <t>Муниципальная программа "Градостроительная деятельность на территории Пограничного муниципального округа"</t>
  </si>
  <si>
    <t>3400000000</t>
  </si>
  <si>
    <t>Подпрограмма"Разработка градостроительной документации Пограничного муниципального округа"</t>
  </si>
  <si>
    <t>3410000000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</si>
  <si>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</si>
  <si>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3410100000</t>
  </si>
  <si>
    <t>3410140200</t>
  </si>
  <si>
    <t>2900120230</t>
  </si>
  <si>
    <t>Уборка несанкционированных мест захламления отходами</t>
  </si>
  <si>
    <t>17</t>
  </si>
  <si>
    <t>17.1</t>
  </si>
  <si>
    <t>17.1.1</t>
  </si>
  <si>
    <t>-</t>
  </si>
  <si>
    <t>Превышение фактических расходов к первоначальному бюджету за счет распределения остатка средств бюджета на начало года</t>
  </si>
  <si>
    <t>Первоначальный бюджет 2021 года</t>
  </si>
  <si>
    <t>Уточненный бюджет 2021 года</t>
  </si>
  <si>
    <t>Кассовое исполнение за 2021 год</t>
  </si>
  <si>
    <t>Разработка проектной документации на проведение работ по сохранению объектовкультурного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</si>
  <si>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</si>
  <si>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объектовкультурного наследия за счет средств местного бюджета</t>
  </si>
  <si>
    <t>25101S2500</t>
  </si>
  <si>
    <t>Создание в общеобразовательных организациях, расположенных в сельской местности и малых городах, условия для занятий физической культурой и спортом (НП)</t>
  </si>
  <si>
    <t>262E250970</t>
  </si>
  <si>
    <t>Федеральный проект "Учитель будущего"</t>
  </si>
  <si>
    <t>262E500000</t>
  </si>
  <si>
    <t>2740000000</t>
  </si>
  <si>
    <t>Основное мероприятие: "Создание условий для реализации детьми-сиротами права на обеспечение жилыми помещениями на территории Пограничного муниципального округа"</t>
  </si>
  <si>
    <t>2740100000</t>
  </si>
  <si>
    <t>27401М0820</t>
  </si>
  <si>
    <t>Приобретение дорожной и коммунальной техники</t>
  </si>
  <si>
    <t>2110170240</t>
  </si>
  <si>
    <t>Федеральные проект "Чистая вода"</t>
  </si>
  <si>
    <t xml:space="preserve">Строительство и реконструкция (модернизация)объектов питьевого водоснабжения (НП) </t>
  </si>
  <si>
    <t>211F500000</t>
  </si>
  <si>
    <t>211F552430</t>
  </si>
  <si>
    <t>Мероприятия по созданию единого информационного поля</t>
  </si>
  <si>
    <t>2510220210</t>
  </si>
  <si>
    <t>Расходы на выполнение наказов избирателей на территории Пограничного муниципального округа</t>
  </si>
  <si>
    <t>2510220330</t>
  </si>
  <si>
    <t>26202R3041</t>
  </si>
  <si>
    <t>Федеральный проект "Современная школа"</t>
  </si>
  <si>
    <t>262E100000</t>
  </si>
  <si>
    <t>262E193140</t>
  </si>
  <si>
    <t>Обеспеченте персонифецированного финансирования</t>
  </si>
  <si>
    <t>2630170090</t>
  </si>
  <si>
    <t>Приобретение муниципальными учреждениями недвижимого и особо ценного движимого имущества</t>
  </si>
  <si>
    <t>2720170030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</si>
  <si>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</si>
  <si>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</si>
  <si>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круга</t>
  </si>
  <si>
    <t>2900120330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</si>
  <si>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</si>
  <si>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</si>
  <si>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</si>
  <si>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</si>
  <si>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Муниципальная программа "Противодействие коррупции в Пограничном муниципальном округе"</t>
  </si>
  <si>
    <t>Основное мкроприятие "Обеспечение прозрачности и информационной открытости деятельности Администрации Пограничного муницпального округа"</t>
  </si>
  <si>
    <t>Изготовление информационных материалов</t>
  </si>
  <si>
    <t>3500000000</t>
  </si>
  <si>
    <t>3500100000</t>
  </si>
  <si>
    <t>3500140190</t>
  </si>
  <si>
    <t>В первоначальном бюджете не предусматривались расходы на проведение мероприятий по профилактике  экстремизма, терроризма и правонарушений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</si>
  <si>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</si>
  <si>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В первоначальном бюджете не предусматривались расходы на повышение квалификации и переподготовки муниципальных служащих Администрации Пограничного муниципального округа</t>
  </si>
  <si>
    <t xml:space="preserve">Неисполнение первоначального бюджета в связи с уменьшением плана поступлений из краевого бюджета субсидий на реконструкцию дорог (-17,3 млн. руб) </t>
  </si>
  <si>
    <t>Неисполнение первоначального бюджета в связи с оплатой взносов в фонд капитального ремонта жилого фонда по фактически предоставленным спискам квартир, находящимся в муниципальной собственности, а также  за счет снижения плана безвозмездных поступлений на строительство и реконструкцию объектов питьевого водоснабжения (- 20,9 млн.руб.)</t>
  </si>
  <si>
    <t>в 5 раз больше</t>
  </si>
  <si>
    <t>в 3,6 раза больше</t>
  </si>
  <si>
    <t>Более 105 %</t>
  </si>
  <si>
    <t>болеее 105%</t>
  </si>
  <si>
    <t>более 105 %</t>
  </si>
  <si>
    <t>в 4 раза больше</t>
  </si>
  <si>
    <t>Неисполнение первоначального бюджета в связи с переносом проведения работ по составлению генерального плана на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</si>
</sst>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\-??_);_(@_)"/>
    <numFmt numFmtId="175" formatCode="_-* #,##0.00_р_._-;\-* #,##0.0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Arial Cyr"/>
      <family val="2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0"/>
      <color rgb="FF000000"/>
      <name val="Arial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40" fillId="0" borderId="1">
      <alignment horizontal="center" vertical="top" shrinkToFi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9" fillId="0" borderId="11" xfId="0" applyNumberFormat="1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 shrinkToFit="1"/>
    </xf>
    <xf numFmtId="0" fontId="21" fillId="0" borderId="0" xfId="0" applyFont="1" applyFill="1" applyAlignment="1">
      <alignment/>
    </xf>
    <xf numFmtId="0" fontId="23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49" fontId="26" fillId="0" borderId="13" xfId="54" applyNumberFormat="1" applyFont="1" applyFill="1" applyBorder="1" applyAlignment="1">
      <alignment horizontal="center" vertical="center" wrapText="1" shrinkToFit="1"/>
      <protection/>
    </xf>
    <xf numFmtId="0" fontId="26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 shrinkToFit="1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49" fontId="19" fillId="0" borderId="11" xfId="33" applyFont="1" applyFill="1" applyBorder="1" applyAlignment="1" applyProtection="1">
      <alignment horizontal="center" vertical="center" shrinkToFit="1"/>
      <protection/>
    </xf>
    <xf numFmtId="0" fontId="26" fillId="0" borderId="1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wrapText="1"/>
    </xf>
    <xf numFmtId="4" fontId="30" fillId="0" borderId="11" xfId="0" applyNumberFormat="1" applyFont="1" applyFill="1" applyBorder="1" applyAlignment="1">
      <alignment horizontal="center" vertical="center" shrinkToFit="1"/>
    </xf>
    <xf numFmtId="4" fontId="19" fillId="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 shrinkToFit="1"/>
    </xf>
    <xf numFmtId="0" fontId="24" fillId="0" borderId="11" xfId="0" applyFont="1" applyFill="1" applyBorder="1" applyAlignment="1">
      <alignment vertical="center" wrapText="1" shrinkToFit="1"/>
    </xf>
    <xf numFmtId="0" fontId="26" fillId="0" borderId="11" xfId="0" applyFont="1" applyFill="1" applyBorder="1" applyAlignment="1">
      <alignment vertical="center" wrapText="1" shrinkToFit="1"/>
    </xf>
    <xf numFmtId="0" fontId="28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right" vertical="center"/>
    </xf>
    <xf numFmtId="4" fontId="26" fillId="0" borderId="11" xfId="0" applyNumberFormat="1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left" vertical="top" wrapText="1"/>
    </xf>
    <xf numFmtId="0" fontId="32" fillId="0" borderId="0" xfId="0" applyFont="1" applyFill="1" applyAlignment="1">
      <alignment/>
    </xf>
    <xf numFmtId="49" fontId="33" fillId="0" borderId="11" xfId="0" applyNumberFormat="1" applyFont="1" applyFill="1" applyBorder="1" applyAlignment="1">
      <alignment horizontal="center" vertical="center"/>
    </xf>
    <xf numFmtId="49" fontId="19" fillId="0" borderId="11" xfId="54" applyNumberFormat="1" applyFont="1" applyFill="1" applyBorder="1" applyAlignment="1">
      <alignment horizontal="center" vertical="center" wrapText="1" shrinkToFit="1"/>
      <protection/>
    </xf>
    <xf numFmtId="49" fontId="24" fillId="0" borderId="11" xfId="54" applyNumberFormat="1" applyFont="1" applyFill="1" applyBorder="1" applyAlignment="1">
      <alignment horizontal="center" vertical="center" wrapText="1" shrinkToFit="1"/>
      <protection/>
    </xf>
    <xf numFmtId="49" fontId="44" fillId="0" borderId="14" xfId="0" applyNumberFormat="1" applyFont="1" applyFill="1" applyBorder="1" applyAlignment="1">
      <alignment horizontal="left" vertical="top" wrapText="1"/>
    </xf>
    <xf numFmtId="4" fontId="33" fillId="0" borderId="11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 shrinkToFit="1"/>
    </xf>
    <xf numFmtId="4" fontId="26" fillId="0" borderId="11" xfId="0" applyNumberFormat="1" applyFont="1" applyFill="1" applyBorder="1" applyAlignment="1">
      <alignment horizontal="center" vertical="center" shrinkToFit="1"/>
    </xf>
    <xf numFmtId="4" fontId="20" fillId="0" borderId="11" xfId="0" applyNumberFormat="1" applyFont="1" applyFill="1" applyBorder="1" applyAlignment="1">
      <alignment horizontal="center" vertical="center" shrinkToFit="1"/>
    </xf>
    <xf numFmtId="4" fontId="19" fillId="0" borderId="11" xfId="0" applyNumberFormat="1" applyFont="1" applyFill="1" applyBorder="1" applyAlignment="1">
      <alignment horizontal="center" vertical="center" shrinkToFit="1"/>
    </xf>
    <xf numFmtId="4" fontId="19" fillId="0" borderId="15" xfId="0" applyNumberFormat="1" applyFont="1" applyFill="1" applyBorder="1" applyAlignment="1">
      <alignment horizontal="center" vertical="center" shrinkToFit="1"/>
    </xf>
    <xf numFmtId="4" fontId="24" fillId="0" borderId="11" xfId="0" applyNumberFormat="1" applyFont="1" applyFill="1" applyBorder="1" applyAlignment="1">
      <alignment horizontal="center" vertical="center" shrinkToFit="1"/>
    </xf>
    <xf numFmtId="4" fontId="26" fillId="0" borderId="16" xfId="0" applyNumberFormat="1" applyFont="1" applyFill="1" applyBorder="1" applyAlignment="1">
      <alignment horizontal="center" vertical="center" shrinkToFit="1"/>
    </xf>
    <xf numFmtId="4" fontId="24" fillId="0" borderId="15" xfId="0" applyNumberFormat="1" applyFont="1" applyFill="1" applyBorder="1" applyAlignment="1">
      <alignment horizontal="center" vertical="center" shrinkToFit="1"/>
    </xf>
    <xf numFmtId="4" fontId="26" fillId="0" borderId="15" xfId="0" applyNumberFormat="1" applyFont="1" applyFill="1" applyBorder="1" applyAlignment="1">
      <alignment horizontal="center" vertical="center" shrinkToFit="1"/>
    </xf>
    <xf numFmtId="4" fontId="26" fillId="0" borderId="17" xfId="0" applyNumberFormat="1" applyFont="1" applyFill="1" applyBorder="1" applyAlignment="1">
      <alignment horizontal="center" vertical="center" shrinkToFit="1"/>
    </xf>
    <xf numFmtId="4" fontId="45" fillId="0" borderId="11" xfId="0" applyNumberFormat="1" applyFont="1" applyFill="1" applyBorder="1" applyAlignment="1">
      <alignment horizontal="center" vertical="center" shrinkToFit="1"/>
    </xf>
    <xf numFmtId="4" fontId="19" fillId="0" borderId="18" xfId="0" applyNumberFormat="1" applyFont="1" applyFill="1" applyBorder="1" applyAlignment="1">
      <alignment horizontal="center" vertical="center" shrinkToFit="1"/>
    </xf>
    <xf numFmtId="4" fontId="19" fillId="0" borderId="16" xfId="0" applyNumberFormat="1" applyFont="1" applyFill="1" applyBorder="1" applyAlignment="1">
      <alignment horizontal="center" vertical="center" shrinkToFit="1"/>
    </xf>
    <xf numFmtId="4" fontId="19" fillId="0" borderId="11" xfId="33" applyNumberFormat="1" applyFont="1" applyFill="1" applyBorder="1" applyAlignment="1" applyProtection="1">
      <alignment horizontal="center" vertical="center" shrinkToFit="1"/>
      <protection/>
    </xf>
    <xf numFmtId="4" fontId="27" fillId="0" borderId="11" xfId="0" applyNumberFormat="1" applyFont="1" applyFill="1" applyBorder="1" applyAlignment="1">
      <alignment horizontal="center" vertical="center" shrinkToFit="1"/>
    </xf>
    <xf numFmtId="4" fontId="46" fillId="0" borderId="11" xfId="0" applyNumberFormat="1" applyFont="1" applyFill="1" applyBorder="1" applyAlignment="1">
      <alignment horizontal="center" vertical="center" shrinkToFit="1"/>
    </xf>
    <xf numFmtId="4" fontId="19" fillId="0" borderId="11" xfId="54" applyNumberFormat="1" applyFont="1" applyFill="1" applyBorder="1" applyAlignment="1">
      <alignment horizontal="center" vertical="center" wrapText="1" shrinkToFit="1"/>
      <protection/>
    </xf>
    <xf numFmtId="4" fontId="19" fillId="0" borderId="11" xfId="54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4" fontId="46" fillId="0" borderId="15" xfId="0" applyNumberFormat="1" applyFont="1" applyFill="1" applyBorder="1" applyAlignment="1">
      <alignment horizontal="center" vertical="center" shrinkToFit="1"/>
    </xf>
    <xf numFmtId="4" fontId="26" fillId="0" borderId="11" xfId="33" applyNumberFormat="1" applyFont="1" applyFill="1" applyBorder="1" applyAlignment="1" applyProtection="1">
      <alignment horizontal="center" vertical="center" shrinkToFit="1"/>
      <protection/>
    </xf>
    <xf numFmtId="4" fontId="19" fillId="0" borderId="19" xfId="0" applyNumberFormat="1" applyFont="1" applyFill="1" applyBorder="1" applyAlignment="1">
      <alignment horizontal="center" vertical="center" shrinkToFit="1"/>
    </xf>
    <xf numFmtId="4" fontId="45" fillId="0" borderId="11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top" wrapText="1"/>
    </xf>
    <xf numFmtId="4" fontId="19" fillId="0" borderId="11" xfId="0" applyNumberFormat="1" applyFont="1" applyFill="1" applyBorder="1" applyAlignment="1">
      <alignment horizontal="center" vertical="top" shrinkToFit="1"/>
    </xf>
    <xf numFmtId="4" fontId="19" fillId="0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49" fontId="44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49" fontId="44" fillId="0" borderId="14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vertical="top" wrapText="1"/>
    </xf>
    <xf numFmtId="0" fontId="31" fillId="0" borderId="21" xfId="0" applyFont="1" applyFill="1" applyBorder="1" applyAlignment="1">
      <alignment vertical="top" wrapText="1"/>
    </xf>
    <xf numFmtId="49" fontId="44" fillId="0" borderId="2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31" fillId="0" borderId="20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2" fillId="0" borderId="0" xfId="0" applyFont="1" applyFill="1" applyBorder="1" applyAlignment="1">
      <alignment horizontal="center" wrapText="1"/>
    </xf>
    <xf numFmtId="49" fontId="21" fillId="0" borderId="0" xfId="0" applyNumberFormat="1" applyFont="1" applyFill="1" applyAlignment="1">
      <alignment horizont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6, 7 раздел подразде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zoomScale="95" zoomScaleNormal="95" zoomScalePageLayoutView="0" workbookViewId="0" topLeftCell="B187">
      <selection activeCell="I196" sqref="I196"/>
    </sheetView>
  </sheetViews>
  <sheetFormatPr defaultColWidth="9.00390625" defaultRowHeight="12.75" outlineLevelRow="1"/>
  <cols>
    <col min="1" max="1" width="7.125" style="16" customWidth="1"/>
    <col min="2" max="2" width="66.25390625" style="16" customWidth="1"/>
    <col min="3" max="3" width="7.75390625" style="16" customWidth="1"/>
    <col min="4" max="4" width="12.25390625" style="16" customWidth="1"/>
    <col min="5" max="5" width="13.125" style="16" customWidth="1"/>
    <col min="6" max="6" width="13.75390625" style="16" customWidth="1"/>
    <col min="7" max="7" width="13.00390625" style="16" customWidth="1"/>
    <col min="8" max="8" width="14.875" style="16" customWidth="1"/>
    <col min="9" max="9" width="16.375" style="16" customWidth="1"/>
    <col min="10" max="10" width="14.875" style="16" customWidth="1"/>
    <col min="11" max="16384" width="9.125" style="16" customWidth="1"/>
  </cols>
  <sheetData>
    <row r="1" spans="3:6" s="5" customFormat="1" ht="16.5" customHeight="1">
      <c r="C1" s="18"/>
      <c r="D1" s="18"/>
      <c r="E1" s="18"/>
      <c r="F1" s="18"/>
    </row>
    <row r="2" spans="1:10" s="5" customFormat="1" ht="37.5" customHeight="1">
      <c r="A2" s="98" t="s">
        <v>263</v>
      </c>
      <c r="B2" s="98"/>
      <c r="C2" s="98"/>
      <c r="D2" s="98"/>
      <c r="E2" s="98"/>
      <c r="F2" s="98"/>
      <c r="G2" s="98"/>
      <c r="H2" s="98"/>
      <c r="I2" s="98"/>
      <c r="J2" s="98"/>
    </row>
    <row r="3" spans="3:6" s="5" customFormat="1" ht="16.5" customHeight="1">
      <c r="C3" s="18"/>
      <c r="D3" s="18"/>
      <c r="E3" s="18"/>
      <c r="F3" s="18"/>
    </row>
    <row r="4" spans="2:6" ht="20.25" customHeight="1">
      <c r="B4" s="97"/>
      <c r="C4" s="97"/>
      <c r="D4" s="97"/>
      <c r="E4" s="97"/>
      <c r="F4" s="97"/>
    </row>
    <row r="5" spans="2:7" ht="12.75">
      <c r="B5" s="6"/>
      <c r="C5" s="6"/>
      <c r="D5" s="6"/>
      <c r="E5" s="6"/>
      <c r="F5" s="19"/>
      <c r="G5" s="34" t="s">
        <v>257</v>
      </c>
    </row>
    <row r="6" spans="1:10" ht="55.5" customHeight="1">
      <c r="A6" s="22" t="s">
        <v>86</v>
      </c>
      <c r="B6" s="7" t="s">
        <v>87</v>
      </c>
      <c r="C6" s="7" t="s">
        <v>88</v>
      </c>
      <c r="D6" s="7" t="s">
        <v>0</v>
      </c>
      <c r="E6" s="7" t="s">
        <v>410</v>
      </c>
      <c r="F6" s="7" t="s">
        <v>411</v>
      </c>
      <c r="G6" s="35" t="s">
        <v>412</v>
      </c>
      <c r="H6" s="30" t="s">
        <v>258</v>
      </c>
      <c r="I6" s="30" t="s">
        <v>259</v>
      </c>
      <c r="J6" s="35" t="s">
        <v>260</v>
      </c>
    </row>
    <row r="7" spans="1:10" ht="31.5" customHeight="1" outlineLevel="1">
      <c r="A7" s="36">
        <v>1</v>
      </c>
      <c r="B7" s="10" t="s">
        <v>264</v>
      </c>
      <c r="C7" s="9"/>
      <c r="D7" s="11" t="s">
        <v>48</v>
      </c>
      <c r="E7" s="54">
        <f>E8</f>
        <v>1045500</v>
      </c>
      <c r="F7" s="54">
        <f>F8</f>
        <v>11595147</v>
      </c>
      <c r="G7" s="54">
        <f>G8</f>
        <v>1028654.5599999999</v>
      </c>
      <c r="H7" s="33">
        <f>G7/F7*100</f>
        <v>8.871423191098827</v>
      </c>
      <c r="I7" s="33">
        <f>G7/E7*100</f>
        <v>98.38876709708273</v>
      </c>
      <c r="J7" s="83"/>
    </row>
    <row r="8" spans="1:10" ht="28.5" customHeight="1" outlineLevel="1">
      <c r="A8" s="20" t="s">
        <v>178</v>
      </c>
      <c r="B8" s="12" t="s">
        <v>90</v>
      </c>
      <c r="C8" s="8"/>
      <c r="D8" s="8" t="s">
        <v>91</v>
      </c>
      <c r="E8" s="55">
        <f>E9+E10+E11+E13+E12</f>
        <v>1045500</v>
      </c>
      <c r="F8" s="55">
        <f>F9+F10+F11+F13+F12</f>
        <v>11595147</v>
      </c>
      <c r="G8" s="55">
        <f>G9+G10+G11+G13+G12</f>
        <v>1028654.5599999999</v>
      </c>
      <c r="H8" s="46">
        <f aca="true" t="shared" si="0" ref="H8:H70">G8/F8*100</f>
        <v>8.871423191098827</v>
      </c>
      <c r="I8" s="46">
        <f aca="true" t="shared" si="1" ref="I8:I70">G8/E8*100</f>
        <v>98.38876709708273</v>
      </c>
      <c r="J8" s="84"/>
    </row>
    <row r="9" spans="1:10" ht="20.25" customHeight="1" outlineLevel="1">
      <c r="A9" s="24"/>
      <c r="B9" s="3" t="s">
        <v>6</v>
      </c>
      <c r="C9" s="9" t="s">
        <v>83</v>
      </c>
      <c r="D9" s="9" t="s">
        <v>49</v>
      </c>
      <c r="E9" s="56">
        <v>0</v>
      </c>
      <c r="F9" s="57">
        <v>649365.23</v>
      </c>
      <c r="G9" s="32">
        <v>649365.23</v>
      </c>
      <c r="H9" s="32">
        <f t="shared" si="0"/>
        <v>100</v>
      </c>
      <c r="I9" s="46" t="s">
        <v>408</v>
      </c>
      <c r="J9" s="84"/>
    </row>
    <row r="10" spans="1:10" ht="20.25" customHeight="1" outlineLevel="1">
      <c r="A10" s="24"/>
      <c r="B10" s="3" t="s">
        <v>6</v>
      </c>
      <c r="C10" s="9" t="s">
        <v>84</v>
      </c>
      <c r="D10" s="9" t="s">
        <v>49</v>
      </c>
      <c r="E10" s="56">
        <v>0</v>
      </c>
      <c r="F10" s="57">
        <v>261339.33</v>
      </c>
      <c r="G10" s="32">
        <v>261339.33</v>
      </c>
      <c r="H10" s="32">
        <f t="shared" si="0"/>
        <v>100</v>
      </c>
      <c r="I10" s="46" t="s">
        <v>408</v>
      </c>
      <c r="J10" s="84"/>
    </row>
    <row r="11" spans="1:10" ht="28.5" customHeight="1" outlineLevel="1">
      <c r="A11" s="24"/>
      <c r="B11" s="2" t="s">
        <v>195</v>
      </c>
      <c r="C11" s="9" t="s">
        <v>83</v>
      </c>
      <c r="D11" s="1" t="s">
        <v>196</v>
      </c>
      <c r="E11" s="57">
        <v>0</v>
      </c>
      <c r="F11" s="58">
        <v>10664442.44</v>
      </c>
      <c r="G11" s="32">
        <v>97950</v>
      </c>
      <c r="H11" s="32">
        <f t="shared" si="0"/>
        <v>0.9184727710903187</v>
      </c>
      <c r="I11" s="46" t="s">
        <v>408</v>
      </c>
      <c r="J11" s="84"/>
    </row>
    <row r="12" spans="1:10" ht="28.5" customHeight="1" outlineLevel="1">
      <c r="A12" s="24"/>
      <c r="B12" s="2" t="s">
        <v>195</v>
      </c>
      <c r="C12" s="9" t="s">
        <v>84</v>
      </c>
      <c r="D12" s="1" t="s">
        <v>196</v>
      </c>
      <c r="E12" s="57">
        <v>0</v>
      </c>
      <c r="F12" s="58">
        <v>20000</v>
      </c>
      <c r="G12" s="32">
        <v>20000</v>
      </c>
      <c r="H12" s="32">
        <f t="shared" si="0"/>
        <v>100</v>
      </c>
      <c r="I12" s="46" t="s">
        <v>408</v>
      </c>
      <c r="J12" s="84"/>
    </row>
    <row r="13" spans="1:10" ht="27.75" customHeight="1" outlineLevel="1">
      <c r="A13" s="24"/>
      <c r="B13" s="3" t="s">
        <v>283</v>
      </c>
      <c r="C13" s="9" t="s">
        <v>83</v>
      </c>
      <c r="D13" s="9" t="s">
        <v>224</v>
      </c>
      <c r="E13" s="57">
        <v>1045500</v>
      </c>
      <c r="F13" s="57">
        <v>0</v>
      </c>
      <c r="G13" s="32">
        <v>0</v>
      </c>
      <c r="H13" s="32" t="s">
        <v>408</v>
      </c>
      <c r="I13" s="46">
        <f t="shared" si="1"/>
        <v>0</v>
      </c>
      <c r="J13" s="84"/>
    </row>
    <row r="14" spans="1:10" ht="27.75" customHeight="1" outlineLevel="1">
      <c r="A14" s="36">
        <v>2</v>
      </c>
      <c r="B14" s="37" t="s">
        <v>265</v>
      </c>
      <c r="C14" s="9"/>
      <c r="D14" s="11" t="s">
        <v>179</v>
      </c>
      <c r="E14" s="59">
        <f aca="true" t="shared" si="2" ref="E14:G15">E15</f>
        <v>0</v>
      </c>
      <c r="F14" s="59">
        <f t="shared" si="2"/>
        <v>113000</v>
      </c>
      <c r="G14" s="59">
        <f t="shared" si="2"/>
        <v>80500</v>
      </c>
      <c r="H14" s="33">
        <f t="shared" si="0"/>
        <v>71.23893805309734</v>
      </c>
      <c r="I14" s="46" t="s">
        <v>408</v>
      </c>
      <c r="J14" s="83" t="s">
        <v>457</v>
      </c>
    </row>
    <row r="15" spans="1:10" ht="33" customHeight="1" outlineLevel="1">
      <c r="A15" s="20" t="s">
        <v>89</v>
      </c>
      <c r="B15" s="28" t="s">
        <v>182</v>
      </c>
      <c r="C15" s="8"/>
      <c r="D15" s="8" t="s">
        <v>183</v>
      </c>
      <c r="E15" s="60">
        <f t="shared" si="2"/>
        <v>0</v>
      </c>
      <c r="F15" s="60">
        <f t="shared" si="2"/>
        <v>113000</v>
      </c>
      <c r="G15" s="60">
        <f t="shared" si="2"/>
        <v>80500</v>
      </c>
      <c r="H15" s="46">
        <f t="shared" si="0"/>
        <v>71.23893805309734</v>
      </c>
      <c r="I15" s="46" t="s">
        <v>408</v>
      </c>
      <c r="J15" s="84"/>
    </row>
    <row r="16" spans="1:10" ht="63.75" customHeight="1" outlineLevel="1">
      <c r="A16" s="24"/>
      <c r="B16" s="3" t="s">
        <v>284</v>
      </c>
      <c r="C16" s="9" t="s">
        <v>83</v>
      </c>
      <c r="D16" s="9" t="s">
        <v>180</v>
      </c>
      <c r="E16" s="57">
        <v>0</v>
      </c>
      <c r="F16" s="57">
        <v>113000</v>
      </c>
      <c r="G16" s="32">
        <v>80500</v>
      </c>
      <c r="H16" s="32">
        <f t="shared" si="0"/>
        <v>71.23893805309734</v>
      </c>
      <c r="I16" s="46" t="s">
        <v>408</v>
      </c>
      <c r="J16" s="84"/>
    </row>
    <row r="17" spans="1:10" ht="55.5" customHeight="1" outlineLevel="1">
      <c r="A17" s="36">
        <v>3</v>
      </c>
      <c r="B17" s="37" t="s">
        <v>266</v>
      </c>
      <c r="C17" s="11"/>
      <c r="D17" s="11" t="s">
        <v>184</v>
      </c>
      <c r="E17" s="61">
        <f aca="true" t="shared" si="3" ref="E17:G18">E18</f>
        <v>0</v>
      </c>
      <c r="F17" s="61">
        <f t="shared" si="3"/>
        <v>159150</v>
      </c>
      <c r="G17" s="61">
        <f t="shared" si="3"/>
        <v>159150</v>
      </c>
      <c r="H17" s="33">
        <f t="shared" si="0"/>
        <v>100</v>
      </c>
      <c r="I17" s="46" t="s">
        <v>408</v>
      </c>
      <c r="J17" s="83" t="s">
        <v>459</v>
      </c>
    </row>
    <row r="18" spans="1:10" ht="44.25" customHeight="1" outlineLevel="1">
      <c r="A18" s="20" t="s">
        <v>181</v>
      </c>
      <c r="B18" s="12" t="s">
        <v>187</v>
      </c>
      <c r="C18" s="8"/>
      <c r="D18" s="8" t="s">
        <v>188</v>
      </c>
      <c r="E18" s="62">
        <f t="shared" si="3"/>
        <v>0</v>
      </c>
      <c r="F18" s="62">
        <f t="shared" si="3"/>
        <v>159150</v>
      </c>
      <c r="G18" s="62">
        <f t="shared" si="3"/>
        <v>159150</v>
      </c>
      <c r="H18" s="46">
        <f t="shared" si="0"/>
        <v>100</v>
      </c>
      <c r="I18" s="46" t="s">
        <v>408</v>
      </c>
      <c r="J18" s="84"/>
    </row>
    <row r="19" spans="1:10" ht="57" customHeight="1" outlineLevel="1">
      <c r="A19" s="24"/>
      <c r="B19" s="3" t="s">
        <v>458</v>
      </c>
      <c r="C19" s="9" t="s">
        <v>83</v>
      </c>
      <c r="D19" s="9" t="s">
        <v>185</v>
      </c>
      <c r="E19" s="57">
        <v>0</v>
      </c>
      <c r="F19" s="58">
        <v>159150</v>
      </c>
      <c r="G19" s="58">
        <v>159150</v>
      </c>
      <c r="H19" s="32">
        <f t="shared" si="0"/>
        <v>100</v>
      </c>
      <c r="I19" s="46" t="s">
        <v>408</v>
      </c>
      <c r="J19" s="84"/>
    </row>
    <row r="20" spans="1:10" ht="39.75" customHeight="1" outlineLevel="1">
      <c r="A20" s="36">
        <v>4</v>
      </c>
      <c r="B20" s="37" t="s">
        <v>267</v>
      </c>
      <c r="C20" s="11"/>
      <c r="D20" s="11" t="s">
        <v>189</v>
      </c>
      <c r="E20" s="61">
        <f aca="true" t="shared" si="4" ref="E20:G21">E21</f>
        <v>700000</v>
      </c>
      <c r="F20" s="61">
        <f t="shared" si="4"/>
        <v>2031000</v>
      </c>
      <c r="G20" s="61">
        <f t="shared" si="4"/>
        <v>1317186.58</v>
      </c>
      <c r="H20" s="33">
        <f t="shared" si="0"/>
        <v>64.85409059576564</v>
      </c>
      <c r="I20" s="46">
        <f t="shared" si="1"/>
        <v>188.16951142857144</v>
      </c>
      <c r="J20" s="83" t="s">
        <v>262</v>
      </c>
    </row>
    <row r="21" spans="1:10" ht="39.75" customHeight="1" outlineLevel="1">
      <c r="A21" s="20" t="s">
        <v>186</v>
      </c>
      <c r="B21" s="28" t="s">
        <v>193</v>
      </c>
      <c r="C21" s="8"/>
      <c r="D21" s="8" t="s">
        <v>194</v>
      </c>
      <c r="E21" s="63">
        <f t="shared" si="4"/>
        <v>700000</v>
      </c>
      <c r="F21" s="63">
        <f t="shared" si="4"/>
        <v>2031000</v>
      </c>
      <c r="G21" s="63">
        <f t="shared" si="4"/>
        <v>1317186.58</v>
      </c>
      <c r="H21" s="46">
        <f t="shared" si="0"/>
        <v>64.85409059576564</v>
      </c>
      <c r="I21" s="46">
        <f t="shared" si="1"/>
        <v>188.16951142857144</v>
      </c>
      <c r="J21" s="84"/>
    </row>
    <row r="22" spans="1:10" ht="39.75" customHeight="1" outlineLevel="1">
      <c r="A22" s="24"/>
      <c r="B22" s="2" t="s">
        <v>190</v>
      </c>
      <c r="C22" s="9" t="s">
        <v>83</v>
      </c>
      <c r="D22" s="9" t="s">
        <v>191</v>
      </c>
      <c r="E22" s="64">
        <v>700000</v>
      </c>
      <c r="F22" s="65">
        <v>2031000</v>
      </c>
      <c r="G22" s="32">
        <v>1317186.58</v>
      </c>
      <c r="H22" s="32">
        <f t="shared" si="0"/>
        <v>64.85409059576564</v>
      </c>
      <c r="I22" s="32">
        <f t="shared" si="1"/>
        <v>188.16951142857144</v>
      </c>
      <c r="J22" s="84"/>
    </row>
    <row r="23" spans="1:10" ht="39.75" customHeight="1" outlineLevel="1">
      <c r="A23" s="36">
        <v>5</v>
      </c>
      <c r="B23" s="10" t="s">
        <v>268</v>
      </c>
      <c r="C23" s="11"/>
      <c r="D23" s="11" t="s">
        <v>12</v>
      </c>
      <c r="E23" s="59">
        <f>E24</f>
        <v>57488159.99999999</v>
      </c>
      <c r="F23" s="59">
        <f>F24</f>
        <v>57490381.32000001</v>
      </c>
      <c r="G23" s="59">
        <f>G24</f>
        <v>43065924.3</v>
      </c>
      <c r="H23" s="33">
        <f t="shared" si="0"/>
        <v>74.90979066617885</v>
      </c>
      <c r="I23" s="33">
        <f t="shared" si="1"/>
        <v>74.91268515116852</v>
      </c>
      <c r="J23" s="83" t="s">
        <v>460</v>
      </c>
    </row>
    <row r="24" spans="1:10" ht="32.25" customHeight="1" outlineLevel="1">
      <c r="A24" s="20" t="s">
        <v>192</v>
      </c>
      <c r="B24" s="28" t="s">
        <v>93</v>
      </c>
      <c r="C24" s="8"/>
      <c r="D24" s="8" t="s">
        <v>94</v>
      </c>
      <c r="E24" s="55">
        <f>E25+E27+E29+E28+E30+E26+E31</f>
        <v>57488159.99999999</v>
      </c>
      <c r="F24" s="55">
        <f>F25+F27+F29+F28+F30+F26+F31</f>
        <v>57490381.32000001</v>
      </c>
      <c r="G24" s="55">
        <f>G25+G27+G29+G28+G30+G26+G31</f>
        <v>43065924.3</v>
      </c>
      <c r="H24" s="46">
        <f t="shared" si="0"/>
        <v>74.90979066617885</v>
      </c>
      <c r="I24" s="46">
        <f t="shared" si="1"/>
        <v>74.91268515116852</v>
      </c>
      <c r="J24" s="84"/>
    </row>
    <row r="25" spans="1:10" ht="32.25" customHeight="1" outlineLevel="1">
      <c r="A25" s="24"/>
      <c r="B25" s="2" t="s">
        <v>95</v>
      </c>
      <c r="C25" s="9" t="s">
        <v>83</v>
      </c>
      <c r="D25" s="9" t="s">
        <v>13</v>
      </c>
      <c r="E25" s="64">
        <v>6426334.72</v>
      </c>
      <c r="F25" s="66">
        <v>10967531.52</v>
      </c>
      <c r="G25" s="32">
        <v>9508917.46</v>
      </c>
      <c r="H25" s="32">
        <f t="shared" si="0"/>
        <v>86.70061665799527</v>
      </c>
      <c r="I25" s="32">
        <f t="shared" si="1"/>
        <v>147.96797668204874</v>
      </c>
      <c r="J25" s="84"/>
    </row>
    <row r="26" spans="1:10" ht="32.25" customHeight="1" outlineLevel="1">
      <c r="A26" s="24"/>
      <c r="B26" s="2" t="s">
        <v>269</v>
      </c>
      <c r="C26" s="9" t="s">
        <v>83</v>
      </c>
      <c r="D26" s="9" t="s">
        <v>270</v>
      </c>
      <c r="E26" s="64">
        <v>0</v>
      </c>
      <c r="F26" s="66">
        <v>13800000</v>
      </c>
      <c r="G26" s="32">
        <v>12992250</v>
      </c>
      <c r="H26" s="32">
        <f t="shared" si="0"/>
        <v>94.14673913043478</v>
      </c>
      <c r="I26" s="32" t="s">
        <v>408</v>
      </c>
      <c r="J26" s="84"/>
    </row>
    <row r="27" spans="1:10" ht="72" customHeight="1" outlineLevel="1">
      <c r="A27" s="24"/>
      <c r="B27" s="2" t="s">
        <v>271</v>
      </c>
      <c r="C27" s="9" t="s">
        <v>83</v>
      </c>
      <c r="D27" s="9" t="s">
        <v>272</v>
      </c>
      <c r="E27" s="64">
        <v>28768000</v>
      </c>
      <c r="F27" s="66">
        <v>11520634.32</v>
      </c>
      <c r="G27" s="32">
        <v>0</v>
      </c>
      <c r="H27" s="32">
        <f t="shared" si="0"/>
        <v>0</v>
      </c>
      <c r="I27" s="32">
        <f t="shared" si="1"/>
        <v>0</v>
      </c>
      <c r="J27" s="84"/>
    </row>
    <row r="28" spans="1:10" ht="78.75" customHeight="1" outlineLevel="1">
      <c r="A28" s="24"/>
      <c r="B28" s="2" t="s">
        <v>273</v>
      </c>
      <c r="C28" s="9" t="s">
        <v>83</v>
      </c>
      <c r="D28" s="9" t="s">
        <v>274</v>
      </c>
      <c r="E28" s="64">
        <v>40143.79</v>
      </c>
      <c r="F28" s="66">
        <v>584247.67</v>
      </c>
      <c r="G28" s="32">
        <v>0</v>
      </c>
      <c r="H28" s="32">
        <f t="shared" si="0"/>
        <v>0</v>
      </c>
      <c r="I28" s="32">
        <f t="shared" si="1"/>
        <v>0</v>
      </c>
      <c r="J28" s="84"/>
    </row>
    <row r="29" spans="1:10" ht="70.5" customHeight="1" outlineLevel="1">
      <c r="A29" s="24"/>
      <c r="B29" s="2" t="s">
        <v>171</v>
      </c>
      <c r="C29" s="9" t="s">
        <v>83</v>
      </c>
      <c r="D29" s="9" t="s">
        <v>172</v>
      </c>
      <c r="E29" s="56">
        <v>20000000</v>
      </c>
      <c r="F29" s="66">
        <v>20000000</v>
      </c>
      <c r="G29" s="32">
        <v>19947814.11</v>
      </c>
      <c r="H29" s="32">
        <f t="shared" si="0"/>
        <v>99.73907055</v>
      </c>
      <c r="I29" s="32">
        <f t="shared" si="1"/>
        <v>99.73907055</v>
      </c>
      <c r="J29" s="84"/>
    </row>
    <row r="30" spans="1:10" ht="51.75" customHeight="1" outlineLevel="1">
      <c r="A30" s="24"/>
      <c r="B30" s="2" t="s">
        <v>275</v>
      </c>
      <c r="C30" s="9" t="s">
        <v>83</v>
      </c>
      <c r="D30" s="9" t="s">
        <v>222</v>
      </c>
      <c r="E30" s="67">
        <v>2200916.94</v>
      </c>
      <c r="F30" s="66">
        <v>617967.81</v>
      </c>
      <c r="G30" s="32">
        <v>616942.73</v>
      </c>
      <c r="H30" s="32">
        <f t="shared" si="0"/>
        <v>99.83412080962599</v>
      </c>
      <c r="I30" s="32">
        <f t="shared" si="1"/>
        <v>28.031168227547926</v>
      </c>
      <c r="J30" s="84"/>
    </row>
    <row r="31" spans="1:10" ht="43.5" customHeight="1" outlineLevel="1">
      <c r="A31" s="24"/>
      <c r="B31" s="2" t="s">
        <v>276</v>
      </c>
      <c r="C31" s="9" t="s">
        <v>83</v>
      </c>
      <c r="D31" s="9" t="s">
        <v>277</v>
      </c>
      <c r="E31" s="67">
        <v>52764.55</v>
      </c>
      <c r="F31" s="57">
        <v>0</v>
      </c>
      <c r="G31" s="32">
        <v>0</v>
      </c>
      <c r="H31" s="32">
        <v>0</v>
      </c>
      <c r="I31" s="32">
        <f t="shared" si="1"/>
        <v>0</v>
      </c>
      <c r="J31" s="84"/>
    </row>
    <row r="32" spans="1:10" ht="49.5" customHeight="1" outlineLevel="1">
      <c r="A32" s="36">
        <v>6</v>
      </c>
      <c r="B32" s="23" t="s">
        <v>278</v>
      </c>
      <c r="C32" s="11"/>
      <c r="D32" s="11" t="s">
        <v>14</v>
      </c>
      <c r="E32" s="59">
        <f>E41+E33</f>
        <v>155705899.38</v>
      </c>
      <c r="F32" s="59">
        <f>F41+F33</f>
        <v>144253483.7</v>
      </c>
      <c r="G32" s="59">
        <f>G41+G33</f>
        <v>143850358.14</v>
      </c>
      <c r="H32" s="33">
        <f t="shared" si="0"/>
        <v>99.72054362247613</v>
      </c>
      <c r="I32" s="33">
        <f t="shared" si="1"/>
        <v>92.38593959046692</v>
      </c>
      <c r="J32" s="85" t="s">
        <v>461</v>
      </c>
    </row>
    <row r="33" spans="1:10" ht="40.5" customHeight="1" outlineLevel="1">
      <c r="A33" s="24" t="s">
        <v>235</v>
      </c>
      <c r="B33" s="25" t="s">
        <v>279</v>
      </c>
      <c r="C33" s="9"/>
      <c r="D33" s="9" t="s">
        <v>15</v>
      </c>
      <c r="E33" s="57">
        <f>E34+E38</f>
        <v>155233030</v>
      </c>
      <c r="F33" s="57">
        <f>F34+F38</f>
        <v>143399448.41</v>
      </c>
      <c r="G33" s="57">
        <f>G34+G38</f>
        <v>142996323.01999998</v>
      </c>
      <c r="H33" s="32">
        <f t="shared" si="0"/>
        <v>99.71887939983742</v>
      </c>
      <c r="I33" s="32">
        <f t="shared" si="1"/>
        <v>92.11720148733808</v>
      </c>
      <c r="J33" s="86"/>
    </row>
    <row r="34" spans="1:10" ht="32.25" customHeight="1" outlineLevel="1">
      <c r="A34" s="20" t="s">
        <v>92</v>
      </c>
      <c r="B34" s="21" t="s">
        <v>97</v>
      </c>
      <c r="C34" s="8"/>
      <c r="D34" s="8" t="s">
        <v>98</v>
      </c>
      <c r="E34" s="55">
        <f>E36+E35+E40</f>
        <v>5233030</v>
      </c>
      <c r="F34" s="55">
        <f>F36+F35+F40+F37</f>
        <v>14308428</v>
      </c>
      <c r="G34" s="55">
        <f>G35+G36+G37+G40</f>
        <v>13905302.61</v>
      </c>
      <c r="H34" s="46">
        <f t="shared" si="0"/>
        <v>97.18260182040962</v>
      </c>
      <c r="I34" s="46">
        <f t="shared" si="1"/>
        <v>265.7218210100076</v>
      </c>
      <c r="J34" s="86"/>
    </row>
    <row r="35" spans="1:10" ht="27" customHeight="1" outlineLevel="1">
      <c r="A35" s="20"/>
      <c r="B35" s="25" t="s">
        <v>66</v>
      </c>
      <c r="C35" s="9" t="s">
        <v>83</v>
      </c>
      <c r="D35" s="9" t="s">
        <v>60</v>
      </c>
      <c r="E35" s="64">
        <v>4863030</v>
      </c>
      <c r="F35" s="57">
        <v>8881928</v>
      </c>
      <c r="G35" s="32">
        <v>8478802.61</v>
      </c>
      <c r="H35" s="32">
        <f t="shared" si="0"/>
        <v>95.46128509485777</v>
      </c>
      <c r="I35" s="32">
        <f t="shared" si="1"/>
        <v>174.3522579544029</v>
      </c>
      <c r="J35" s="86"/>
    </row>
    <row r="36" spans="1:10" ht="33" customHeight="1" outlineLevel="1">
      <c r="A36" s="36"/>
      <c r="B36" s="3" t="s">
        <v>280</v>
      </c>
      <c r="C36" s="9" t="s">
        <v>83</v>
      </c>
      <c r="D36" s="1" t="s">
        <v>169</v>
      </c>
      <c r="E36" s="56">
        <v>370000</v>
      </c>
      <c r="F36" s="57">
        <v>370000</v>
      </c>
      <c r="G36" s="57">
        <v>370000</v>
      </c>
      <c r="H36" s="32">
        <f t="shared" si="0"/>
        <v>100</v>
      </c>
      <c r="I36" s="32">
        <f t="shared" si="1"/>
        <v>100</v>
      </c>
      <c r="J36" s="86"/>
    </row>
    <row r="37" spans="1:10" ht="33" customHeight="1" outlineLevel="1">
      <c r="A37" s="36"/>
      <c r="B37" s="3" t="s">
        <v>425</v>
      </c>
      <c r="C37" s="9" t="s">
        <v>83</v>
      </c>
      <c r="D37" s="1" t="s">
        <v>426</v>
      </c>
      <c r="E37" s="56">
        <v>0</v>
      </c>
      <c r="F37" s="57">
        <v>2925500</v>
      </c>
      <c r="G37" s="57">
        <v>2925500</v>
      </c>
      <c r="H37" s="32">
        <f t="shared" si="0"/>
        <v>100</v>
      </c>
      <c r="I37" s="32" t="s">
        <v>408</v>
      </c>
      <c r="J37" s="86"/>
    </row>
    <row r="38" spans="1:10" s="48" customFormat="1" ht="33" customHeight="1" outlineLevel="1">
      <c r="A38" s="49"/>
      <c r="B38" s="28" t="s">
        <v>427</v>
      </c>
      <c r="C38" s="8"/>
      <c r="D38" s="38" t="s">
        <v>429</v>
      </c>
      <c r="E38" s="68">
        <f>E39</f>
        <v>150000000</v>
      </c>
      <c r="F38" s="68">
        <f>F39</f>
        <v>129091020.41</v>
      </c>
      <c r="G38" s="68">
        <f>G39</f>
        <v>129091020.41</v>
      </c>
      <c r="H38" s="32">
        <f>G38/F38*100</f>
        <v>100</v>
      </c>
      <c r="I38" s="32" t="s">
        <v>408</v>
      </c>
      <c r="J38" s="86"/>
    </row>
    <row r="39" spans="1:10" ht="33" customHeight="1" outlineLevel="1">
      <c r="A39" s="36"/>
      <c r="B39" s="2" t="s">
        <v>428</v>
      </c>
      <c r="C39" s="9"/>
      <c r="D39" s="1" t="s">
        <v>430</v>
      </c>
      <c r="E39" s="56">
        <v>150000000</v>
      </c>
      <c r="F39" s="57">
        <v>129091020.41</v>
      </c>
      <c r="G39" s="57">
        <v>129091020.41</v>
      </c>
      <c r="H39" s="32">
        <f t="shared" si="0"/>
        <v>100</v>
      </c>
      <c r="I39" s="32" t="s">
        <v>408</v>
      </c>
      <c r="J39" s="86"/>
    </row>
    <row r="40" spans="1:10" ht="54" customHeight="1" outlineLevel="1">
      <c r="A40" s="36"/>
      <c r="B40" s="3" t="s">
        <v>281</v>
      </c>
      <c r="C40" s="9" t="s">
        <v>83</v>
      </c>
      <c r="D40" s="1" t="s">
        <v>282</v>
      </c>
      <c r="E40" s="56">
        <v>0</v>
      </c>
      <c r="F40" s="57">
        <v>2131000</v>
      </c>
      <c r="G40" s="32">
        <v>2131000</v>
      </c>
      <c r="H40" s="32">
        <f t="shared" si="0"/>
        <v>100</v>
      </c>
      <c r="I40" s="32" t="s">
        <v>408</v>
      </c>
      <c r="J40" s="86"/>
    </row>
    <row r="41" spans="1:10" ht="54" customHeight="1" outlineLevel="1">
      <c r="A41" s="24" t="s">
        <v>236</v>
      </c>
      <c r="B41" s="25" t="s">
        <v>287</v>
      </c>
      <c r="C41" s="9"/>
      <c r="D41" s="9" t="s">
        <v>61</v>
      </c>
      <c r="E41" s="57">
        <f>E42+E43</f>
        <v>472869.38</v>
      </c>
      <c r="F41" s="57">
        <f>F42+F43</f>
        <v>854035.29</v>
      </c>
      <c r="G41" s="57">
        <f>G42+G43</f>
        <v>854035.1200000001</v>
      </c>
      <c r="H41" s="32">
        <f t="shared" si="0"/>
        <v>99.99998009449939</v>
      </c>
      <c r="I41" s="32">
        <f t="shared" si="1"/>
        <v>180.6069828416465</v>
      </c>
      <c r="J41" s="86"/>
    </row>
    <row r="42" spans="1:10" ht="26.25" customHeight="1" outlineLevel="1">
      <c r="A42" s="24"/>
      <c r="B42" s="25" t="s">
        <v>174</v>
      </c>
      <c r="C42" s="9" t="s">
        <v>83</v>
      </c>
      <c r="D42" s="9" t="s">
        <v>173</v>
      </c>
      <c r="E42" s="56">
        <v>412869.38</v>
      </c>
      <c r="F42" s="57">
        <v>828414.13</v>
      </c>
      <c r="G42" s="57">
        <v>828414.06</v>
      </c>
      <c r="H42" s="32">
        <f t="shared" si="0"/>
        <v>99.99999155011999</v>
      </c>
      <c r="I42" s="32">
        <f t="shared" si="1"/>
        <v>200.64797733365455</v>
      </c>
      <c r="J42" s="86"/>
    </row>
    <row r="43" spans="1:10" ht="30" customHeight="1" outlineLevel="1">
      <c r="A43" s="24"/>
      <c r="B43" s="25" t="s">
        <v>288</v>
      </c>
      <c r="C43" s="9" t="s">
        <v>83</v>
      </c>
      <c r="D43" s="9" t="s">
        <v>223</v>
      </c>
      <c r="E43" s="64">
        <v>60000</v>
      </c>
      <c r="F43" s="57">
        <v>25621.16</v>
      </c>
      <c r="G43" s="57">
        <v>25621.06</v>
      </c>
      <c r="H43" s="32">
        <f t="shared" si="0"/>
        <v>99.99960969760933</v>
      </c>
      <c r="I43" s="32">
        <f t="shared" si="1"/>
        <v>42.70176666666667</v>
      </c>
      <c r="J43" s="86"/>
    </row>
    <row r="44" spans="1:10" ht="39.75" customHeight="1" outlineLevel="1">
      <c r="A44" s="36">
        <v>7</v>
      </c>
      <c r="B44" s="37" t="s">
        <v>289</v>
      </c>
      <c r="C44" s="11"/>
      <c r="D44" s="11" t="s">
        <v>10</v>
      </c>
      <c r="E44" s="59">
        <f>E47+E45</f>
        <v>5288190</v>
      </c>
      <c r="F44" s="59">
        <f>F47+F45</f>
        <v>7884380</v>
      </c>
      <c r="G44" s="59">
        <f>G47+G45</f>
        <v>7883816.45</v>
      </c>
      <c r="H44" s="33">
        <f t="shared" si="0"/>
        <v>99.99285232320106</v>
      </c>
      <c r="I44" s="33">
        <f t="shared" si="1"/>
        <v>149.08345672148693</v>
      </c>
      <c r="J44" s="87" t="s">
        <v>409</v>
      </c>
    </row>
    <row r="45" spans="1:10" ht="27" customHeight="1" outlineLevel="1">
      <c r="A45" s="24" t="s">
        <v>96</v>
      </c>
      <c r="B45" s="3" t="s">
        <v>102</v>
      </c>
      <c r="C45" s="9"/>
      <c r="D45" s="9" t="s">
        <v>50</v>
      </c>
      <c r="E45" s="57">
        <f>E46</f>
        <v>1937300</v>
      </c>
      <c r="F45" s="57">
        <f>F46</f>
        <v>3868840</v>
      </c>
      <c r="G45" s="57">
        <f>G46</f>
        <v>3868276.45</v>
      </c>
      <c r="H45" s="32">
        <f t="shared" si="0"/>
        <v>99.98543361834555</v>
      </c>
      <c r="I45" s="32">
        <f t="shared" si="1"/>
        <v>199.67358953182267</v>
      </c>
      <c r="J45" s="87"/>
    </row>
    <row r="46" spans="1:10" ht="29.25" customHeight="1" outlineLevel="1">
      <c r="A46" s="36"/>
      <c r="B46" s="3" t="s">
        <v>54</v>
      </c>
      <c r="C46" s="9" t="s">
        <v>83</v>
      </c>
      <c r="D46" s="9" t="s">
        <v>51</v>
      </c>
      <c r="E46" s="57">
        <v>1937300</v>
      </c>
      <c r="F46" s="57">
        <v>3868840</v>
      </c>
      <c r="G46" s="32">
        <v>3868276.45</v>
      </c>
      <c r="H46" s="32">
        <f t="shared" si="0"/>
        <v>99.98543361834555</v>
      </c>
      <c r="I46" s="32">
        <f t="shared" si="1"/>
        <v>199.67358953182267</v>
      </c>
      <c r="J46" s="87"/>
    </row>
    <row r="47" spans="1:10" ht="45" customHeight="1" outlineLevel="1">
      <c r="A47" s="24" t="s">
        <v>99</v>
      </c>
      <c r="B47" s="2" t="s">
        <v>290</v>
      </c>
      <c r="C47" s="9"/>
      <c r="D47" s="9" t="s">
        <v>71</v>
      </c>
      <c r="E47" s="57">
        <f>E48</f>
        <v>3350890</v>
      </c>
      <c r="F47" s="57">
        <f>F48</f>
        <v>4015540</v>
      </c>
      <c r="G47" s="57">
        <f>G48</f>
        <v>4015540</v>
      </c>
      <c r="H47" s="32">
        <f t="shared" si="0"/>
        <v>100</v>
      </c>
      <c r="I47" s="32">
        <f t="shared" si="1"/>
        <v>119.83502890276911</v>
      </c>
      <c r="J47" s="87"/>
    </row>
    <row r="48" spans="1:10" ht="33" customHeight="1" outlineLevel="1">
      <c r="A48" s="24"/>
      <c r="B48" s="2" t="s">
        <v>7</v>
      </c>
      <c r="C48" s="9" t="s">
        <v>83</v>
      </c>
      <c r="D48" s="9" t="s">
        <v>72</v>
      </c>
      <c r="E48" s="64">
        <v>3350890</v>
      </c>
      <c r="F48" s="57">
        <v>4015540</v>
      </c>
      <c r="G48" s="32">
        <v>4015540</v>
      </c>
      <c r="H48" s="32">
        <f t="shared" si="0"/>
        <v>100</v>
      </c>
      <c r="I48" s="32">
        <f t="shared" si="1"/>
        <v>119.83502890276911</v>
      </c>
      <c r="J48" s="87"/>
    </row>
    <row r="49" spans="1:10" ht="51.75" customHeight="1" outlineLevel="1">
      <c r="A49" s="36">
        <v>8</v>
      </c>
      <c r="B49" s="23" t="s">
        <v>291</v>
      </c>
      <c r="C49" s="11"/>
      <c r="D49" s="11" t="s">
        <v>32</v>
      </c>
      <c r="E49" s="59">
        <f>E50+E68+E75+E95+E89+E92</f>
        <v>57089371.36</v>
      </c>
      <c r="F49" s="59">
        <f>F50+F68+F75+F95+F89+F92</f>
        <v>66825022.28000001</v>
      </c>
      <c r="G49" s="59">
        <f>G50+G68+G75+G95+G89+G92</f>
        <v>65611866.47</v>
      </c>
      <c r="H49" s="33">
        <f t="shared" si="0"/>
        <v>98.18457851773422</v>
      </c>
      <c r="I49" s="33">
        <f t="shared" si="1"/>
        <v>114.92833938607939</v>
      </c>
      <c r="J49" s="88" t="s">
        <v>261</v>
      </c>
    </row>
    <row r="50" spans="1:10" ht="30.75" customHeight="1" outlineLevel="1">
      <c r="A50" s="24" t="s">
        <v>233</v>
      </c>
      <c r="B50" s="3" t="s">
        <v>292</v>
      </c>
      <c r="C50" s="9"/>
      <c r="D50" s="9" t="s">
        <v>104</v>
      </c>
      <c r="E50" s="57">
        <f>E51+E58+E62+E66</f>
        <v>24143338.47</v>
      </c>
      <c r="F50" s="57">
        <f>F51+F58+F62+F66</f>
        <v>30569797.3</v>
      </c>
      <c r="G50" s="57">
        <f>G51+G58+G62+G66</f>
        <v>30488526.4</v>
      </c>
      <c r="H50" s="32">
        <f t="shared" si="0"/>
        <v>99.73414642170361</v>
      </c>
      <c r="I50" s="32">
        <f t="shared" si="1"/>
        <v>126.28131953617101</v>
      </c>
      <c r="J50" s="89"/>
    </row>
    <row r="51" spans="1:10" ht="33" customHeight="1" outlineLevel="1">
      <c r="A51" s="20" t="s">
        <v>234</v>
      </c>
      <c r="B51" s="21" t="s">
        <v>106</v>
      </c>
      <c r="C51" s="8"/>
      <c r="D51" s="8" t="s">
        <v>107</v>
      </c>
      <c r="E51" s="55">
        <f>E52+E53+E54+E55+E56+E57</f>
        <v>23675838.47</v>
      </c>
      <c r="F51" s="55">
        <f>F52+F53+F54+F55+F56+F57</f>
        <v>23539449.88</v>
      </c>
      <c r="G51" s="55">
        <f>G52+G53+G54+G55+G56+G57</f>
        <v>23538185</v>
      </c>
      <c r="H51" s="32">
        <f t="shared" si="0"/>
        <v>99.99462655241967</v>
      </c>
      <c r="I51" s="32">
        <f t="shared" si="1"/>
        <v>99.41859093955881</v>
      </c>
      <c r="J51" s="89"/>
    </row>
    <row r="52" spans="1:10" ht="36.75" customHeight="1" outlineLevel="1">
      <c r="A52" s="24"/>
      <c r="B52" s="3" t="s">
        <v>40</v>
      </c>
      <c r="C52" s="9" t="s">
        <v>85</v>
      </c>
      <c r="D52" s="9" t="s">
        <v>41</v>
      </c>
      <c r="E52" s="64">
        <v>7774890</v>
      </c>
      <c r="F52" s="66">
        <v>7373141.21</v>
      </c>
      <c r="G52" s="66">
        <v>7373141.21</v>
      </c>
      <c r="H52" s="32">
        <f t="shared" si="0"/>
        <v>100</v>
      </c>
      <c r="I52" s="32">
        <f t="shared" si="1"/>
        <v>94.83273988442281</v>
      </c>
      <c r="J52" s="89"/>
    </row>
    <row r="53" spans="1:10" ht="39.75" customHeight="1" outlineLevel="1">
      <c r="A53" s="24"/>
      <c r="B53" s="3" t="s">
        <v>293</v>
      </c>
      <c r="C53" s="9" t="s">
        <v>85</v>
      </c>
      <c r="D53" s="9" t="s">
        <v>294</v>
      </c>
      <c r="E53" s="64">
        <v>8790500</v>
      </c>
      <c r="F53" s="57">
        <v>8979562.12</v>
      </c>
      <c r="G53" s="32">
        <v>8978297.26</v>
      </c>
      <c r="H53" s="32">
        <f t="shared" si="0"/>
        <v>99.98591401247526</v>
      </c>
      <c r="I53" s="32">
        <f t="shared" si="1"/>
        <v>102.13636607701496</v>
      </c>
      <c r="J53" s="89"/>
    </row>
    <row r="54" spans="1:10" ht="27.75" customHeight="1" outlineLevel="1">
      <c r="A54" s="24"/>
      <c r="B54" s="3" t="s">
        <v>295</v>
      </c>
      <c r="C54" s="9" t="s">
        <v>85</v>
      </c>
      <c r="D54" s="9" t="s">
        <v>296</v>
      </c>
      <c r="E54" s="56">
        <v>4603880</v>
      </c>
      <c r="F54" s="57">
        <v>4223277.14</v>
      </c>
      <c r="G54" s="32">
        <v>4223277.12</v>
      </c>
      <c r="H54" s="32">
        <f t="shared" si="0"/>
        <v>99.99999952643412</v>
      </c>
      <c r="I54" s="32">
        <f t="shared" si="1"/>
        <v>91.73299738481455</v>
      </c>
      <c r="J54" s="89"/>
    </row>
    <row r="55" spans="1:10" ht="27.75" customHeight="1" outlineLevel="1">
      <c r="A55" s="24"/>
      <c r="B55" s="3" t="s">
        <v>198</v>
      </c>
      <c r="C55" s="9" t="s">
        <v>85</v>
      </c>
      <c r="D55" s="9" t="s">
        <v>199</v>
      </c>
      <c r="E55" s="56">
        <v>0</v>
      </c>
      <c r="F55" s="66">
        <v>868010.24</v>
      </c>
      <c r="G55" s="66">
        <v>868010.24</v>
      </c>
      <c r="H55" s="32">
        <f t="shared" si="0"/>
        <v>100</v>
      </c>
      <c r="I55" s="32" t="s">
        <v>408</v>
      </c>
      <c r="J55" s="89"/>
    </row>
    <row r="56" spans="1:10" ht="40.5" customHeight="1" outlineLevel="1">
      <c r="A56" s="24"/>
      <c r="B56" s="3" t="s">
        <v>413</v>
      </c>
      <c r="C56" s="9" t="s">
        <v>85</v>
      </c>
      <c r="D56" s="1" t="s">
        <v>414</v>
      </c>
      <c r="E56" s="56">
        <v>2428678.47</v>
      </c>
      <c r="F56" s="57">
        <v>2032595.39</v>
      </c>
      <c r="G56" s="57">
        <v>2032595.39</v>
      </c>
      <c r="H56" s="32">
        <f t="shared" si="0"/>
        <v>100</v>
      </c>
      <c r="I56" s="32">
        <f t="shared" si="1"/>
        <v>83.69141552113317</v>
      </c>
      <c r="J56" s="89"/>
    </row>
    <row r="57" spans="1:10" ht="40.5" customHeight="1" outlineLevel="1">
      <c r="A57" s="24"/>
      <c r="B57" s="3" t="s">
        <v>415</v>
      </c>
      <c r="C57" s="9" t="s">
        <v>85</v>
      </c>
      <c r="D57" s="1" t="s">
        <v>416</v>
      </c>
      <c r="E57" s="56">
        <v>77890</v>
      </c>
      <c r="F57" s="57">
        <v>62863.78</v>
      </c>
      <c r="G57" s="57">
        <v>62863.78</v>
      </c>
      <c r="H57" s="32">
        <f t="shared" si="0"/>
        <v>100</v>
      </c>
      <c r="I57" s="32">
        <f t="shared" si="1"/>
        <v>80.70840929515984</v>
      </c>
      <c r="J57" s="89"/>
    </row>
    <row r="58" spans="1:10" ht="41.25" customHeight="1" outlineLevel="1">
      <c r="A58" s="20" t="s">
        <v>237</v>
      </c>
      <c r="B58" s="12" t="s">
        <v>109</v>
      </c>
      <c r="C58" s="9"/>
      <c r="D58" s="8" t="s">
        <v>110</v>
      </c>
      <c r="E58" s="55">
        <f>E59</f>
        <v>0</v>
      </c>
      <c r="F58" s="55">
        <f>F59+F60+F61</f>
        <v>3214516.87</v>
      </c>
      <c r="G58" s="55">
        <f>G59+G60+G61</f>
        <v>3214513.73</v>
      </c>
      <c r="H58" s="32">
        <f t="shared" si="0"/>
        <v>99.99990231813591</v>
      </c>
      <c r="I58" s="32" t="s">
        <v>408</v>
      </c>
      <c r="J58" s="89"/>
    </row>
    <row r="59" spans="1:10" ht="27.75" customHeight="1" outlineLevel="1">
      <c r="A59" s="24"/>
      <c r="B59" s="3" t="s">
        <v>3</v>
      </c>
      <c r="C59" s="9" t="s">
        <v>85</v>
      </c>
      <c r="D59" s="9" t="s">
        <v>42</v>
      </c>
      <c r="E59" s="64">
        <v>0</v>
      </c>
      <c r="F59" s="57">
        <v>2929016.87</v>
      </c>
      <c r="G59" s="57">
        <v>2929013.73</v>
      </c>
      <c r="H59" s="32">
        <f t="shared" si="0"/>
        <v>99.99989279679362</v>
      </c>
      <c r="I59" s="32" t="s">
        <v>408</v>
      </c>
      <c r="J59" s="89"/>
    </row>
    <row r="60" spans="1:10" ht="27.75" customHeight="1" outlineLevel="1">
      <c r="A60" s="24"/>
      <c r="B60" s="3" t="s">
        <v>431</v>
      </c>
      <c r="C60" s="9" t="s">
        <v>85</v>
      </c>
      <c r="D60" s="1" t="s">
        <v>432</v>
      </c>
      <c r="E60" s="64">
        <v>0</v>
      </c>
      <c r="F60" s="57">
        <v>20400</v>
      </c>
      <c r="G60" s="57">
        <v>20400</v>
      </c>
      <c r="H60" s="32">
        <f t="shared" si="0"/>
        <v>100</v>
      </c>
      <c r="I60" s="32" t="s">
        <v>408</v>
      </c>
      <c r="J60" s="89"/>
    </row>
    <row r="61" spans="1:10" ht="27.75" customHeight="1" outlineLevel="1">
      <c r="A61" s="24"/>
      <c r="B61" s="3" t="s">
        <v>433</v>
      </c>
      <c r="C61" s="9" t="s">
        <v>85</v>
      </c>
      <c r="D61" s="1" t="s">
        <v>434</v>
      </c>
      <c r="E61" s="64">
        <v>0</v>
      </c>
      <c r="F61" s="57">
        <v>265100</v>
      </c>
      <c r="G61" s="57">
        <v>265100</v>
      </c>
      <c r="H61" s="32">
        <f t="shared" si="0"/>
        <v>100</v>
      </c>
      <c r="I61" s="32" t="s">
        <v>408</v>
      </c>
      <c r="J61" s="89"/>
    </row>
    <row r="62" spans="1:10" ht="27.75" customHeight="1" outlineLevel="1">
      <c r="A62" s="20" t="s">
        <v>238</v>
      </c>
      <c r="B62" s="12" t="s">
        <v>297</v>
      </c>
      <c r="C62" s="8"/>
      <c r="D62" s="8" t="s">
        <v>155</v>
      </c>
      <c r="E62" s="55">
        <f>E63+E64+E65</f>
        <v>467500</v>
      </c>
      <c r="F62" s="55">
        <f>F63+F64+F65</f>
        <v>3806830.55</v>
      </c>
      <c r="G62" s="55">
        <f>G63+G64+G65</f>
        <v>3726827.67</v>
      </c>
      <c r="H62" s="32">
        <f t="shared" si="0"/>
        <v>97.898438636834</v>
      </c>
      <c r="I62" s="32">
        <f t="shared" si="1"/>
        <v>797.1823893048129</v>
      </c>
      <c r="J62" s="89"/>
    </row>
    <row r="63" spans="1:10" ht="32.25" customHeight="1" outlineLevel="1">
      <c r="A63" s="24"/>
      <c r="B63" s="3" t="s">
        <v>298</v>
      </c>
      <c r="C63" s="9" t="s">
        <v>85</v>
      </c>
      <c r="D63" s="9" t="s">
        <v>228</v>
      </c>
      <c r="E63" s="56">
        <v>467500</v>
      </c>
      <c r="F63" s="57">
        <v>0</v>
      </c>
      <c r="G63" s="32">
        <v>0</v>
      </c>
      <c r="H63" s="32">
        <v>0</v>
      </c>
      <c r="I63" s="32">
        <f t="shared" si="1"/>
        <v>0</v>
      </c>
      <c r="J63" s="89"/>
    </row>
    <row r="64" spans="1:10" ht="33" customHeight="1" outlineLevel="1">
      <c r="A64" s="24"/>
      <c r="B64" s="3" t="s">
        <v>299</v>
      </c>
      <c r="C64" s="9" t="s">
        <v>83</v>
      </c>
      <c r="D64" s="9" t="s">
        <v>81</v>
      </c>
      <c r="E64" s="56">
        <v>0</v>
      </c>
      <c r="F64" s="57">
        <v>2455247.62</v>
      </c>
      <c r="G64" s="32">
        <v>2375244.74</v>
      </c>
      <c r="H64" s="32">
        <f t="shared" si="0"/>
        <v>96.74155554216564</v>
      </c>
      <c r="I64" s="32" t="s">
        <v>408</v>
      </c>
      <c r="J64" s="89"/>
    </row>
    <row r="65" spans="1:10" ht="39" customHeight="1" outlineLevel="1">
      <c r="A65" s="24"/>
      <c r="B65" s="3" t="s">
        <v>299</v>
      </c>
      <c r="C65" s="9" t="s">
        <v>85</v>
      </c>
      <c r="D65" s="9" t="s">
        <v>81</v>
      </c>
      <c r="E65" s="64">
        <v>0</v>
      </c>
      <c r="F65" s="57">
        <v>1351582.93</v>
      </c>
      <c r="G65" s="32">
        <v>1351582.93</v>
      </c>
      <c r="H65" s="32">
        <f t="shared" si="0"/>
        <v>100</v>
      </c>
      <c r="I65" s="32" t="s">
        <v>408</v>
      </c>
      <c r="J65" s="89"/>
    </row>
    <row r="66" spans="1:10" ht="27.75" customHeight="1" outlineLevel="1">
      <c r="A66" s="20" t="s">
        <v>239</v>
      </c>
      <c r="B66" s="12" t="s">
        <v>300</v>
      </c>
      <c r="C66" s="8"/>
      <c r="D66" s="8" t="s">
        <v>202</v>
      </c>
      <c r="E66" s="55">
        <f>E67</f>
        <v>0</v>
      </c>
      <c r="F66" s="55">
        <f>F67</f>
        <v>9000</v>
      </c>
      <c r="G66" s="55">
        <f>G67</f>
        <v>9000</v>
      </c>
      <c r="H66" s="32">
        <f t="shared" si="0"/>
        <v>100</v>
      </c>
      <c r="I66" s="32" t="s">
        <v>408</v>
      </c>
      <c r="J66" s="89"/>
    </row>
    <row r="67" spans="1:10" ht="27.75" customHeight="1" outlineLevel="1">
      <c r="A67" s="24"/>
      <c r="B67" s="3" t="s">
        <v>200</v>
      </c>
      <c r="C67" s="9" t="s">
        <v>85</v>
      </c>
      <c r="D67" s="9" t="s">
        <v>201</v>
      </c>
      <c r="E67" s="64">
        <v>0</v>
      </c>
      <c r="F67" s="57">
        <v>9000</v>
      </c>
      <c r="G67" s="32">
        <v>9000</v>
      </c>
      <c r="H67" s="32">
        <f t="shared" si="0"/>
        <v>100</v>
      </c>
      <c r="I67" s="32" t="s">
        <v>408</v>
      </c>
      <c r="J67" s="89"/>
    </row>
    <row r="68" spans="1:10" ht="27.75" customHeight="1" outlineLevel="1">
      <c r="A68" s="24" t="s">
        <v>101</v>
      </c>
      <c r="B68" s="3" t="s">
        <v>62</v>
      </c>
      <c r="C68" s="9"/>
      <c r="D68" s="9" t="s">
        <v>113</v>
      </c>
      <c r="E68" s="57">
        <f>E69+E71+E73</f>
        <v>10000260</v>
      </c>
      <c r="F68" s="57">
        <f>F69+F71+F73</f>
        <v>11979229.8</v>
      </c>
      <c r="G68" s="57">
        <f>G69+G71+G73</f>
        <v>10865191.18</v>
      </c>
      <c r="H68" s="32">
        <f t="shared" si="0"/>
        <v>90.70024835820412</v>
      </c>
      <c r="I68" s="32">
        <f t="shared" si="1"/>
        <v>108.64908692373999</v>
      </c>
      <c r="J68" s="89"/>
    </row>
    <row r="69" spans="1:10" ht="27.75" customHeight="1" outlineLevel="1">
      <c r="A69" s="20" t="s">
        <v>240</v>
      </c>
      <c r="B69" s="21" t="s">
        <v>115</v>
      </c>
      <c r="C69" s="8"/>
      <c r="D69" s="8" t="s">
        <v>116</v>
      </c>
      <c r="E69" s="55">
        <f>E70</f>
        <v>10000260</v>
      </c>
      <c r="F69" s="55">
        <f>F70</f>
        <v>10814779.58</v>
      </c>
      <c r="G69" s="55">
        <f>G70</f>
        <v>10814779.58</v>
      </c>
      <c r="H69" s="32">
        <f t="shared" si="0"/>
        <v>100</v>
      </c>
      <c r="I69" s="32">
        <f t="shared" si="1"/>
        <v>108.14498403041522</v>
      </c>
      <c r="J69" s="89"/>
    </row>
    <row r="70" spans="1:10" ht="27.75" customHeight="1" outlineLevel="1">
      <c r="A70" s="24"/>
      <c r="B70" s="3" t="s">
        <v>33</v>
      </c>
      <c r="C70" s="9" t="s">
        <v>85</v>
      </c>
      <c r="D70" s="9" t="s">
        <v>34</v>
      </c>
      <c r="E70" s="56">
        <v>10000260</v>
      </c>
      <c r="F70" s="57">
        <v>10814779.58</v>
      </c>
      <c r="G70" s="66">
        <v>10814779.58</v>
      </c>
      <c r="H70" s="32">
        <f t="shared" si="0"/>
        <v>100</v>
      </c>
      <c r="I70" s="32">
        <f t="shared" si="1"/>
        <v>108.14498403041522</v>
      </c>
      <c r="J70" s="89"/>
    </row>
    <row r="71" spans="1:10" ht="27.75" customHeight="1" outlineLevel="1">
      <c r="A71" s="20" t="s">
        <v>241</v>
      </c>
      <c r="B71" s="12" t="s">
        <v>118</v>
      </c>
      <c r="C71" s="8"/>
      <c r="D71" s="8" t="s">
        <v>119</v>
      </c>
      <c r="E71" s="55">
        <f>E72</f>
        <v>0</v>
      </c>
      <c r="F71" s="55">
        <f>F72</f>
        <v>50411.6</v>
      </c>
      <c r="G71" s="55">
        <f>G72</f>
        <v>50411.6</v>
      </c>
      <c r="H71" s="32">
        <f aca="true" t="shared" si="5" ref="H71:H100">G71/F71*100</f>
        <v>100</v>
      </c>
      <c r="I71" s="32" t="s">
        <v>408</v>
      </c>
      <c r="J71" s="89"/>
    </row>
    <row r="72" spans="1:10" ht="27.75" customHeight="1" outlineLevel="1">
      <c r="A72" s="24"/>
      <c r="B72" s="3" t="s">
        <v>301</v>
      </c>
      <c r="C72" s="9" t="s">
        <v>85</v>
      </c>
      <c r="D72" s="9" t="s">
        <v>302</v>
      </c>
      <c r="E72" s="69">
        <v>0</v>
      </c>
      <c r="F72" s="57">
        <v>50411.6</v>
      </c>
      <c r="G72" s="57">
        <v>50411.6</v>
      </c>
      <c r="H72" s="32">
        <f t="shared" si="5"/>
        <v>100</v>
      </c>
      <c r="I72" s="32" t="s">
        <v>408</v>
      </c>
      <c r="J72" s="89"/>
    </row>
    <row r="73" spans="1:10" ht="27.75" customHeight="1" outlineLevel="1">
      <c r="A73" s="20" t="s">
        <v>242</v>
      </c>
      <c r="B73" s="12" t="s">
        <v>167</v>
      </c>
      <c r="C73" s="8"/>
      <c r="D73" s="8" t="s">
        <v>168</v>
      </c>
      <c r="E73" s="55">
        <f>E74</f>
        <v>0</v>
      </c>
      <c r="F73" s="55">
        <f>F74</f>
        <v>1114038.62</v>
      </c>
      <c r="G73" s="55">
        <f>G74</f>
        <v>0</v>
      </c>
      <c r="H73" s="32">
        <f t="shared" si="5"/>
        <v>0</v>
      </c>
      <c r="I73" s="32" t="s">
        <v>408</v>
      </c>
      <c r="J73" s="89"/>
    </row>
    <row r="74" spans="1:10" ht="27.75" customHeight="1" outlineLevel="1">
      <c r="A74" s="24"/>
      <c r="B74" s="3" t="s">
        <v>299</v>
      </c>
      <c r="C74" s="9" t="s">
        <v>85</v>
      </c>
      <c r="D74" s="9" t="s">
        <v>303</v>
      </c>
      <c r="E74" s="64">
        <v>0</v>
      </c>
      <c r="F74" s="57">
        <v>1114038.62</v>
      </c>
      <c r="G74" s="32">
        <v>0</v>
      </c>
      <c r="H74" s="32">
        <f t="shared" si="5"/>
        <v>0</v>
      </c>
      <c r="I74" s="32" t="s">
        <v>408</v>
      </c>
      <c r="J74" s="89"/>
    </row>
    <row r="75" spans="1:10" ht="27.75" customHeight="1" outlineLevel="1">
      <c r="A75" s="24" t="s">
        <v>243</v>
      </c>
      <c r="B75" s="3" t="s">
        <v>43</v>
      </c>
      <c r="C75" s="9"/>
      <c r="D75" s="9" t="s">
        <v>44</v>
      </c>
      <c r="E75" s="57">
        <f>E76+E78+E84+E87</f>
        <v>9810922.89</v>
      </c>
      <c r="F75" s="57">
        <f>F76+F78+F84+F87</f>
        <v>10652747.379999999</v>
      </c>
      <c r="G75" s="57">
        <f>G76+G78+G84+G87</f>
        <v>10652747.379999999</v>
      </c>
      <c r="H75" s="32">
        <f t="shared" si="5"/>
        <v>100</v>
      </c>
      <c r="I75" s="32">
        <f aca="true" t="shared" si="6" ref="I75:I100">G75/E75*100</f>
        <v>108.58048217724804</v>
      </c>
      <c r="J75" s="89"/>
    </row>
    <row r="76" spans="1:10" ht="27.75" customHeight="1" outlineLevel="1">
      <c r="A76" s="20" t="s">
        <v>244</v>
      </c>
      <c r="B76" s="21" t="s">
        <v>122</v>
      </c>
      <c r="C76" s="8"/>
      <c r="D76" s="8" t="s">
        <v>123</v>
      </c>
      <c r="E76" s="55">
        <f>E77</f>
        <v>9476280</v>
      </c>
      <c r="F76" s="55">
        <f>F77</f>
        <v>9486680</v>
      </c>
      <c r="G76" s="55">
        <f>G77</f>
        <v>9486680</v>
      </c>
      <c r="H76" s="32">
        <f t="shared" si="5"/>
        <v>100</v>
      </c>
      <c r="I76" s="32">
        <f t="shared" si="6"/>
        <v>100.10974770690608</v>
      </c>
      <c r="J76" s="89"/>
    </row>
    <row r="77" spans="1:10" ht="27.75" customHeight="1" outlineLevel="1">
      <c r="A77" s="24"/>
      <c r="B77" s="3" t="s">
        <v>45</v>
      </c>
      <c r="C77" s="9" t="s">
        <v>85</v>
      </c>
      <c r="D77" s="9" t="s">
        <v>46</v>
      </c>
      <c r="E77" s="64">
        <v>9476280</v>
      </c>
      <c r="F77" s="57">
        <v>9486680</v>
      </c>
      <c r="G77" s="66">
        <v>9486680</v>
      </c>
      <c r="H77" s="32">
        <f t="shared" si="5"/>
        <v>100</v>
      </c>
      <c r="I77" s="32">
        <f t="shared" si="6"/>
        <v>100.10974770690608</v>
      </c>
      <c r="J77" s="89"/>
    </row>
    <row r="78" spans="1:10" ht="27.75" customHeight="1" outlineLevel="1">
      <c r="A78" s="20" t="s">
        <v>245</v>
      </c>
      <c r="B78" s="12" t="s">
        <v>304</v>
      </c>
      <c r="C78" s="8"/>
      <c r="D78" s="8" t="s">
        <v>125</v>
      </c>
      <c r="E78" s="55">
        <f>E79+E80+E81+E82+E83</f>
        <v>231142.89</v>
      </c>
      <c r="F78" s="55">
        <f>F79+F80+F81+F82+F83</f>
        <v>1095494.3399999999</v>
      </c>
      <c r="G78" s="55">
        <f>G79+G80+G81+G82+G83</f>
        <v>1095494.3399999999</v>
      </c>
      <c r="H78" s="32">
        <f t="shared" si="5"/>
        <v>100</v>
      </c>
      <c r="I78" s="32">
        <f t="shared" si="6"/>
        <v>473.9468040743108</v>
      </c>
      <c r="J78" s="89"/>
    </row>
    <row r="79" spans="1:10" ht="27.75" customHeight="1" outlineLevel="1">
      <c r="A79" s="24"/>
      <c r="B79" s="3" t="s">
        <v>203</v>
      </c>
      <c r="C79" s="9" t="s">
        <v>85</v>
      </c>
      <c r="D79" s="9" t="s">
        <v>204</v>
      </c>
      <c r="E79" s="64">
        <v>0</v>
      </c>
      <c r="F79" s="57">
        <v>494855.81</v>
      </c>
      <c r="G79" s="32">
        <v>494855.81</v>
      </c>
      <c r="H79" s="32">
        <f t="shared" si="5"/>
        <v>100</v>
      </c>
      <c r="I79" s="32" t="s">
        <v>408</v>
      </c>
      <c r="J79" s="89"/>
    </row>
    <row r="80" spans="1:10" ht="27.75" customHeight="1" outlineLevel="1">
      <c r="A80" s="24"/>
      <c r="B80" s="3" t="s">
        <v>177</v>
      </c>
      <c r="C80" s="9" t="s">
        <v>85</v>
      </c>
      <c r="D80" s="9" t="s">
        <v>176</v>
      </c>
      <c r="E80" s="70">
        <v>226442.89</v>
      </c>
      <c r="F80" s="57">
        <v>226442.89</v>
      </c>
      <c r="G80" s="57">
        <v>226442.89</v>
      </c>
      <c r="H80" s="32">
        <f t="shared" si="5"/>
        <v>100</v>
      </c>
      <c r="I80" s="32">
        <f t="shared" si="6"/>
        <v>100</v>
      </c>
      <c r="J80" s="89"/>
    </row>
    <row r="81" spans="1:10" ht="27.75" customHeight="1" outlineLevel="1">
      <c r="A81" s="24"/>
      <c r="B81" s="3" t="s">
        <v>305</v>
      </c>
      <c r="C81" s="9" t="s">
        <v>85</v>
      </c>
      <c r="D81" s="9" t="s">
        <v>227</v>
      </c>
      <c r="E81" s="64">
        <v>4700</v>
      </c>
      <c r="F81" s="57">
        <v>7003.39</v>
      </c>
      <c r="G81" s="57">
        <v>7003.39</v>
      </c>
      <c r="H81" s="32">
        <f t="shared" si="5"/>
        <v>100</v>
      </c>
      <c r="I81" s="32">
        <f t="shared" si="6"/>
        <v>149.00829787234042</v>
      </c>
      <c r="J81" s="89"/>
    </row>
    <row r="82" spans="1:10" ht="27.75" customHeight="1" outlineLevel="1">
      <c r="A82" s="24"/>
      <c r="B82" s="3" t="s">
        <v>3</v>
      </c>
      <c r="C82" s="9" t="s">
        <v>85</v>
      </c>
      <c r="D82" s="9" t="s">
        <v>306</v>
      </c>
      <c r="E82" s="64">
        <v>0</v>
      </c>
      <c r="F82" s="57">
        <v>142230.25</v>
      </c>
      <c r="G82" s="32">
        <v>142230.25</v>
      </c>
      <c r="H82" s="32">
        <f t="shared" si="5"/>
        <v>100</v>
      </c>
      <c r="I82" s="32" t="s">
        <v>408</v>
      </c>
      <c r="J82" s="89"/>
    </row>
    <row r="83" spans="1:10" ht="27.75" customHeight="1" outlineLevel="1">
      <c r="A83" s="24"/>
      <c r="B83" s="3" t="s">
        <v>307</v>
      </c>
      <c r="C83" s="9" t="s">
        <v>85</v>
      </c>
      <c r="D83" s="9" t="s">
        <v>308</v>
      </c>
      <c r="E83" s="56">
        <v>0</v>
      </c>
      <c r="F83" s="57">
        <v>224962</v>
      </c>
      <c r="G83" s="32">
        <v>224962</v>
      </c>
      <c r="H83" s="32">
        <f t="shared" si="5"/>
        <v>100</v>
      </c>
      <c r="I83" s="32" t="s">
        <v>408</v>
      </c>
      <c r="J83" s="89"/>
    </row>
    <row r="84" spans="1:10" ht="27.75" customHeight="1" outlineLevel="1">
      <c r="A84" s="20" t="s">
        <v>246</v>
      </c>
      <c r="B84" s="12" t="s">
        <v>167</v>
      </c>
      <c r="C84" s="8"/>
      <c r="D84" s="8" t="s">
        <v>206</v>
      </c>
      <c r="E84" s="55">
        <f>E85+E86</f>
        <v>103500</v>
      </c>
      <c r="F84" s="55">
        <f>F85+F86</f>
        <v>7317.2</v>
      </c>
      <c r="G84" s="55">
        <f>G85+G86</f>
        <v>7317.2</v>
      </c>
      <c r="H84" s="32">
        <f t="shared" si="5"/>
        <v>100</v>
      </c>
      <c r="I84" s="32">
        <f t="shared" si="6"/>
        <v>7.06975845410628</v>
      </c>
      <c r="J84" s="89"/>
    </row>
    <row r="85" spans="1:10" ht="27.75" customHeight="1" outlineLevel="1">
      <c r="A85" s="24"/>
      <c r="B85" s="3" t="s">
        <v>299</v>
      </c>
      <c r="C85" s="9" t="s">
        <v>85</v>
      </c>
      <c r="D85" s="9" t="s">
        <v>205</v>
      </c>
      <c r="E85" s="64">
        <v>0</v>
      </c>
      <c r="F85" s="57">
        <v>7317.2</v>
      </c>
      <c r="G85" s="57">
        <v>7317.2</v>
      </c>
      <c r="H85" s="32">
        <f t="shared" si="5"/>
        <v>100</v>
      </c>
      <c r="I85" s="32" t="s">
        <v>408</v>
      </c>
      <c r="J85" s="89"/>
    </row>
    <row r="86" spans="1:10" ht="30" customHeight="1" outlineLevel="1">
      <c r="A86" s="24"/>
      <c r="B86" s="3" t="s">
        <v>298</v>
      </c>
      <c r="C86" s="9" t="s">
        <v>85</v>
      </c>
      <c r="D86" s="1" t="s">
        <v>309</v>
      </c>
      <c r="E86" s="57">
        <v>103500</v>
      </c>
      <c r="F86" s="57">
        <v>0</v>
      </c>
      <c r="G86" s="32">
        <v>0</v>
      </c>
      <c r="H86" s="32">
        <v>0</v>
      </c>
      <c r="I86" s="32">
        <f t="shared" si="6"/>
        <v>0</v>
      </c>
      <c r="J86" s="89"/>
    </row>
    <row r="87" spans="1:10" ht="30" customHeight="1" outlineLevel="1">
      <c r="A87" s="20" t="s">
        <v>247</v>
      </c>
      <c r="B87" s="12" t="s">
        <v>310</v>
      </c>
      <c r="C87" s="8"/>
      <c r="D87" s="38" t="s">
        <v>311</v>
      </c>
      <c r="E87" s="55">
        <f>E88</f>
        <v>0</v>
      </c>
      <c r="F87" s="55">
        <f>F88</f>
        <v>63255.84</v>
      </c>
      <c r="G87" s="55">
        <f>G88</f>
        <v>63255.84</v>
      </c>
      <c r="H87" s="32">
        <f t="shared" si="5"/>
        <v>100</v>
      </c>
      <c r="I87" s="32" t="s">
        <v>408</v>
      </c>
      <c r="J87" s="89"/>
    </row>
    <row r="88" spans="1:10" ht="30" customHeight="1" outlineLevel="1">
      <c r="A88" s="24"/>
      <c r="B88" s="3" t="s">
        <v>136</v>
      </c>
      <c r="C88" s="9" t="s">
        <v>85</v>
      </c>
      <c r="D88" s="1" t="s">
        <v>312</v>
      </c>
      <c r="E88" s="64">
        <v>0</v>
      </c>
      <c r="F88" s="57">
        <v>63255.84</v>
      </c>
      <c r="G88" s="57">
        <v>63255.84</v>
      </c>
      <c r="H88" s="32">
        <f t="shared" si="5"/>
        <v>100</v>
      </c>
      <c r="I88" s="32" t="s">
        <v>408</v>
      </c>
      <c r="J88" s="89"/>
    </row>
    <row r="89" spans="1:10" ht="30" customHeight="1" outlineLevel="1">
      <c r="A89" s="24" t="s">
        <v>248</v>
      </c>
      <c r="B89" s="3" t="s">
        <v>35</v>
      </c>
      <c r="C89" s="9"/>
      <c r="D89" s="9" t="s">
        <v>313</v>
      </c>
      <c r="E89" s="57">
        <f aca="true" t="shared" si="7" ref="E89:G90">E90</f>
        <v>0</v>
      </c>
      <c r="F89" s="57">
        <f t="shared" si="7"/>
        <v>79384.2</v>
      </c>
      <c r="G89" s="57">
        <f t="shared" si="7"/>
        <v>79384.2</v>
      </c>
      <c r="H89" s="32">
        <f t="shared" si="5"/>
        <v>100</v>
      </c>
      <c r="I89" s="32" t="s">
        <v>408</v>
      </c>
      <c r="J89" s="89"/>
    </row>
    <row r="90" spans="1:10" ht="43.5" customHeight="1" outlineLevel="1">
      <c r="A90" s="20" t="s">
        <v>249</v>
      </c>
      <c r="B90" s="12" t="s">
        <v>314</v>
      </c>
      <c r="C90" s="8"/>
      <c r="D90" s="8" t="s">
        <v>128</v>
      </c>
      <c r="E90" s="55">
        <f t="shared" si="7"/>
        <v>0</v>
      </c>
      <c r="F90" s="55">
        <f t="shared" si="7"/>
        <v>79384.2</v>
      </c>
      <c r="G90" s="55">
        <f t="shared" si="7"/>
        <v>79384.2</v>
      </c>
      <c r="H90" s="32">
        <f t="shared" si="5"/>
        <v>100</v>
      </c>
      <c r="I90" s="32" t="s">
        <v>408</v>
      </c>
      <c r="J90" s="89"/>
    </row>
    <row r="91" spans="1:10" ht="18.75" customHeight="1" outlineLevel="1">
      <c r="A91" s="24"/>
      <c r="B91" s="3" t="s">
        <v>5</v>
      </c>
      <c r="C91" s="9" t="s">
        <v>85</v>
      </c>
      <c r="D91" s="9" t="s">
        <v>36</v>
      </c>
      <c r="E91" s="56">
        <v>0</v>
      </c>
      <c r="F91" s="57">
        <v>79384.2</v>
      </c>
      <c r="G91" s="57">
        <v>79384.2</v>
      </c>
      <c r="H91" s="32">
        <f t="shared" si="5"/>
        <v>100</v>
      </c>
      <c r="I91" s="32" t="s">
        <v>408</v>
      </c>
      <c r="J91" s="89"/>
    </row>
    <row r="92" spans="1:10" ht="27.75" customHeight="1" outlineLevel="1">
      <c r="A92" s="24" t="s">
        <v>250</v>
      </c>
      <c r="B92" s="3" t="s">
        <v>217</v>
      </c>
      <c r="C92" s="9"/>
      <c r="D92" s="9" t="s">
        <v>315</v>
      </c>
      <c r="E92" s="57">
        <f aca="true" t="shared" si="8" ref="E92:G93">E93</f>
        <v>0</v>
      </c>
      <c r="F92" s="57">
        <f t="shared" si="8"/>
        <v>275850</v>
      </c>
      <c r="G92" s="57">
        <f t="shared" si="8"/>
        <v>275850</v>
      </c>
      <c r="H92" s="32">
        <f t="shared" si="5"/>
        <v>100</v>
      </c>
      <c r="I92" s="32" t="s">
        <v>408</v>
      </c>
      <c r="J92" s="89"/>
    </row>
    <row r="93" spans="1:10" ht="63.75" customHeight="1" outlineLevel="1">
      <c r="A93" s="20" t="s">
        <v>251</v>
      </c>
      <c r="B93" s="12" t="s">
        <v>316</v>
      </c>
      <c r="C93" s="8"/>
      <c r="D93" s="8" t="s">
        <v>256</v>
      </c>
      <c r="E93" s="55">
        <f t="shared" si="8"/>
        <v>0</v>
      </c>
      <c r="F93" s="55">
        <f t="shared" si="8"/>
        <v>275850</v>
      </c>
      <c r="G93" s="55">
        <f t="shared" si="8"/>
        <v>275850</v>
      </c>
      <c r="H93" s="32">
        <f t="shared" si="5"/>
        <v>100</v>
      </c>
      <c r="I93" s="32" t="s">
        <v>408</v>
      </c>
      <c r="J93" s="89"/>
    </row>
    <row r="94" spans="1:10" ht="39" customHeight="1" outlineLevel="1">
      <c r="A94" s="24"/>
      <c r="B94" s="2" t="s">
        <v>317</v>
      </c>
      <c r="C94" s="9" t="s">
        <v>85</v>
      </c>
      <c r="D94" s="9" t="s">
        <v>207</v>
      </c>
      <c r="E94" s="64">
        <v>0</v>
      </c>
      <c r="F94" s="57">
        <v>275850</v>
      </c>
      <c r="G94" s="32">
        <v>275850</v>
      </c>
      <c r="H94" s="32">
        <f t="shared" si="5"/>
        <v>100</v>
      </c>
      <c r="I94" s="32" t="s">
        <v>408</v>
      </c>
      <c r="J94" s="89"/>
    </row>
    <row r="95" spans="1:10" ht="48" customHeight="1" outlineLevel="1">
      <c r="A95" s="24" t="s">
        <v>252</v>
      </c>
      <c r="B95" s="3" t="s">
        <v>68</v>
      </c>
      <c r="C95" s="9"/>
      <c r="D95" s="9" t="s">
        <v>69</v>
      </c>
      <c r="E95" s="57">
        <f>E96+E99</f>
        <v>13134850</v>
      </c>
      <c r="F95" s="57">
        <f>F96+F99</f>
        <v>13268013.6</v>
      </c>
      <c r="G95" s="57">
        <f>G96+G99</f>
        <v>13250167.309999999</v>
      </c>
      <c r="H95" s="32">
        <f t="shared" si="5"/>
        <v>99.8654938822191</v>
      </c>
      <c r="I95" s="32">
        <f t="shared" si="6"/>
        <v>100.87794919622226</v>
      </c>
      <c r="J95" s="89"/>
    </row>
    <row r="96" spans="1:10" ht="29.25" customHeight="1" outlineLevel="1">
      <c r="A96" s="20" t="s">
        <v>253</v>
      </c>
      <c r="B96" s="12" t="s">
        <v>129</v>
      </c>
      <c r="C96" s="8"/>
      <c r="D96" s="8" t="s">
        <v>208</v>
      </c>
      <c r="E96" s="55">
        <f>E97+E98</f>
        <v>11826850</v>
      </c>
      <c r="F96" s="55">
        <f>F97+F98</f>
        <v>11882013.6</v>
      </c>
      <c r="G96" s="55">
        <f>G97+G98</f>
        <v>11864167.309999999</v>
      </c>
      <c r="H96" s="32">
        <f t="shared" si="5"/>
        <v>99.84980416113982</v>
      </c>
      <c r="I96" s="32">
        <f t="shared" si="6"/>
        <v>100.31553042441561</v>
      </c>
      <c r="J96" s="89"/>
    </row>
    <row r="97" spans="1:10" ht="25.5">
      <c r="A97" s="39"/>
      <c r="B97" s="3" t="s">
        <v>1</v>
      </c>
      <c r="C97" s="9" t="s">
        <v>83</v>
      </c>
      <c r="D97" s="9" t="s">
        <v>52</v>
      </c>
      <c r="E97" s="64">
        <v>1898400</v>
      </c>
      <c r="F97" s="57">
        <v>1926670</v>
      </c>
      <c r="G97" s="32">
        <v>1908823.71</v>
      </c>
      <c r="H97" s="32">
        <f t="shared" si="5"/>
        <v>99.0737235748727</v>
      </c>
      <c r="I97" s="32">
        <f t="shared" si="6"/>
        <v>100.54907869785082</v>
      </c>
      <c r="J97" s="89"/>
    </row>
    <row r="98" spans="1:10" ht="25.5">
      <c r="A98" s="39"/>
      <c r="B98" s="3" t="s">
        <v>11</v>
      </c>
      <c r="C98" s="9" t="s">
        <v>85</v>
      </c>
      <c r="D98" s="9" t="s">
        <v>53</v>
      </c>
      <c r="E98" s="64">
        <v>9928450</v>
      </c>
      <c r="F98" s="57">
        <v>9955343.6</v>
      </c>
      <c r="G98" s="32">
        <v>9955343.6</v>
      </c>
      <c r="H98" s="32">
        <f t="shared" si="5"/>
        <v>100</v>
      </c>
      <c r="I98" s="32">
        <f t="shared" si="6"/>
        <v>100.27087410421566</v>
      </c>
      <c r="J98" s="89"/>
    </row>
    <row r="99" spans="1:10" ht="24.75" customHeight="1">
      <c r="A99" s="20" t="s">
        <v>254</v>
      </c>
      <c r="B99" s="12" t="s">
        <v>156</v>
      </c>
      <c r="C99" s="8"/>
      <c r="D99" s="8" t="s">
        <v>158</v>
      </c>
      <c r="E99" s="55">
        <f>E100</f>
        <v>1308000</v>
      </c>
      <c r="F99" s="55">
        <f>F100</f>
        <v>1386000</v>
      </c>
      <c r="G99" s="55">
        <f>G100</f>
        <v>1386000</v>
      </c>
      <c r="H99" s="32">
        <f t="shared" si="5"/>
        <v>100</v>
      </c>
      <c r="I99" s="32">
        <f t="shared" si="6"/>
        <v>105.96330275229357</v>
      </c>
      <c r="J99" s="89"/>
    </row>
    <row r="100" spans="1:10" ht="25.5">
      <c r="A100" s="39"/>
      <c r="B100" s="3" t="s">
        <v>157</v>
      </c>
      <c r="C100" s="9" t="s">
        <v>85</v>
      </c>
      <c r="D100" s="1" t="s">
        <v>82</v>
      </c>
      <c r="E100" s="56">
        <v>1308000</v>
      </c>
      <c r="F100" s="57">
        <v>1386000</v>
      </c>
      <c r="G100" s="57">
        <v>1386000</v>
      </c>
      <c r="H100" s="32">
        <f t="shared" si="5"/>
        <v>100</v>
      </c>
      <c r="I100" s="32">
        <f t="shared" si="6"/>
        <v>105.96330275229357</v>
      </c>
      <c r="J100" s="89"/>
    </row>
    <row r="101" spans="1:10" ht="25.5">
      <c r="A101" s="36" t="s">
        <v>318</v>
      </c>
      <c r="B101" s="23" t="s">
        <v>319</v>
      </c>
      <c r="C101" s="11"/>
      <c r="D101" s="11" t="s">
        <v>16</v>
      </c>
      <c r="E101" s="59">
        <f>E102+E114+E134+E150+E147</f>
        <v>354327246.39</v>
      </c>
      <c r="F101" s="59">
        <f>F102+F114+F134+F150+F147</f>
        <v>374800518.60999995</v>
      </c>
      <c r="G101" s="59">
        <f>G102+G114+G134+G150+G147</f>
        <v>365900683.84</v>
      </c>
      <c r="H101" s="33">
        <f aca="true" t="shared" si="9" ref="H101:H154">G101/F101*100</f>
        <v>97.62544758395579</v>
      </c>
      <c r="I101" s="33">
        <f aca="true" t="shared" si="10" ref="I101:I154">G101/E101*100</f>
        <v>103.2663131520124</v>
      </c>
      <c r="J101" s="52"/>
    </row>
    <row r="102" spans="1:10" ht="18" customHeight="1">
      <c r="A102" s="24" t="s">
        <v>103</v>
      </c>
      <c r="B102" s="25" t="s">
        <v>17</v>
      </c>
      <c r="C102" s="9"/>
      <c r="D102" s="9" t="s">
        <v>18</v>
      </c>
      <c r="E102" s="57">
        <f>E103+E106+E108+E111</f>
        <v>82582629</v>
      </c>
      <c r="F102" s="57">
        <f>F103+F106+F108+F111</f>
        <v>86765007.97</v>
      </c>
      <c r="G102" s="57">
        <f>G103+G106+G108+G111</f>
        <v>86765005.97</v>
      </c>
      <c r="H102" s="32">
        <f t="shared" si="9"/>
        <v>99.99999769492328</v>
      </c>
      <c r="I102" s="32">
        <f t="shared" si="10"/>
        <v>105.0644754479783</v>
      </c>
      <c r="J102" s="52"/>
    </row>
    <row r="103" spans="1:10" ht="25.5">
      <c r="A103" s="20" t="s">
        <v>105</v>
      </c>
      <c r="B103" s="21" t="s">
        <v>132</v>
      </c>
      <c r="C103" s="8"/>
      <c r="D103" s="8" t="s">
        <v>133</v>
      </c>
      <c r="E103" s="55">
        <f>E105+E104</f>
        <v>80368819</v>
      </c>
      <c r="F103" s="55">
        <f>F105+F104</f>
        <v>82911569.61</v>
      </c>
      <c r="G103" s="55">
        <f>G105+G104</f>
        <v>82911567.61</v>
      </c>
      <c r="H103" s="32">
        <f t="shared" si="9"/>
        <v>99.99999758779141</v>
      </c>
      <c r="I103" s="32">
        <f t="shared" si="10"/>
        <v>103.16384966413406</v>
      </c>
      <c r="J103" s="52"/>
    </row>
    <row r="104" spans="1:10" ht="25.5">
      <c r="A104" s="24"/>
      <c r="B104" s="25" t="s">
        <v>20</v>
      </c>
      <c r="C104" s="9" t="s">
        <v>84</v>
      </c>
      <c r="D104" s="9" t="s">
        <v>21</v>
      </c>
      <c r="E104" s="64">
        <v>34836210</v>
      </c>
      <c r="F104" s="66">
        <v>35575383.61</v>
      </c>
      <c r="G104" s="66">
        <v>35575381.61</v>
      </c>
      <c r="H104" s="32">
        <f t="shared" si="9"/>
        <v>99.99999437813511</v>
      </c>
      <c r="I104" s="32">
        <f t="shared" si="10"/>
        <v>102.12184853059503</v>
      </c>
      <c r="J104" s="52"/>
    </row>
    <row r="105" spans="1:10" ht="38.25">
      <c r="A105" s="24"/>
      <c r="B105" s="25" t="s">
        <v>2</v>
      </c>
      <c r="C105" s="9" t="s">
        <v>84</v>
      </c>
      <c r="D105" s="9" t="s">
        <v>19</v>
      </c>
      <c r="E105" s="56">
        <v>45532609</v>
      </c>
      <c r="F105" s="66">
        <v>47336186</v>
      </c>
      <c r="G105" s="66">
        <v>47336186</v>
      </c>
      <c r="H105" s="32">
        <f t="shared" si="9"/>
        <v>100</v>
      </c>
      <c r="I105" s="32">
        <f t="shared" si="10"/>
        <v>103.96106667201961</v>
      </c>
      <c r="J105" s="52"/>
    </row>
    <row r="106" spans="1:10" ht="35.25" customHeight="1" outlineLevel="1">
      <c r="A106" s="20" t="s">
        <v>108</v>
      </c>
      <c r="B106" s="21" t="s">
        <v>134</v>
      </c>
      <c r="C106" s="8"/>
      <c r="D106" s="8" t="s">
        <v>135</v>
      </c>
      <c r="E106" s="55">
        <f>E107</f>
        <v>1737450</v>
      </c>
      <c r="F106" s="55">
        <f>F107</f>
        <v>1725030</v>
      </c>
      <c r="G106" s="55">
        <f>G107</f>
        <v>1725030</v>
      </c>
      <c r="H106" s="32">
        <f t="shared" si="9"/>
        <v>100</v>
      </c>
      <c r="I106" s="32">
        <f t="shared" si="10"/>
        <v>99.28515928515928</v>
      </c>
      <c r="J106" s="52"/>
    </row>
    <row r="107" spans="1:10" ht="24" customHeight="1" outlineLevel="1">
      <c r="A107" s="24"/>
      <c r="B107" s="25" t="s">
        <v>67</v>
      </c>
      <c r="C107" s="9" t="s">
        <v>84</v>
      </c>
      <c r="D107" s="9" t="s">
        <v>23</v>
      </c>
      <c r="E107" s="64">
        <v>1737450</v>
      </c>
      <c r="F107" s="57">
        <v>1725030</v>
      </c>
      <c r="G107" s="57">
        <v>1725030</v>
      </c>
      <c r="H107" s="32">
        <f t="shared" si="9"/>
        <v>100</v>
      </c>
      <c r="I107" s="32">
        <f t="shared" si="10"/>
        <v>99.28515928515928</v>
      </c>
      <c r="J107" s="52"/>
    </row>
    <row r="108" spans="1:10" ht="30.75" customHeight="1" outlineLevel="1">
      <c r="A108" s="20" t="s">
        <v>111</v>
      </c>
      <c r="B108" s="21" t="s">
        <v>320</v>
      </c>
      <c r="C108" s="8"/>
      <c r="D108" s="8" t="s">
        <v>165</v>
      </c>
      <c r="E108" s="55">
        <f>E109+E110</f>
        <v>96360</v>
      </c>
      <c r="F108" s="55">
        <f>F109+F110</f>
        <v>1567650.66</v>
      </c>
      <c r="G108" s="55">
        <f>G109+G110</f>
        <v>1567650.66</v>
      </c>
      <c r="H108" s="32">
        <f t="shared" si="9"/>
        <v>100</v>
      </c>
      <c r="I108" s="32">
        <f t="shared" si="10"/>
        <v>1626.8686799501868</v>
      </c>
      <c r="J108" s="52"/>
    </row>
    <row r="109" spans="1:10" ht="30.75" customHeight="1" outlineLevel="1">
      <c r="A109" s="24"/>
      <c r="B109" s="25" t="s">
        <v>166</v>
      </c>
      <c r="C109" s="9" t="s">
        <v>84</v>
      </c>
      <c r="D109" s="9" t="s">
        <v>162</v>
      </c>
      <c r="E109" s="56">
        <v>0</v>
      </c>
      <c r="F109" s="66">
        <v>1567650.66</v>
      </c>
      <c r="G109" s="66">
        <v>1567650.66</v>
      </c>
      <c r="H109" s="32">
        <f t="shared" si="9"/>
        <v>100</v>
      </c>
      <c r="I109" s="32" t="s">
        <v>408</v>
      </c>
      <c r="J109" s="52"/>
    </row>
    <row r="110" spans="1:10" ht="45.75" customHeight="1" outlineLevel="1">
      <c r="A110" s="24"/>
      <c r="B110" s="25" t="s">
        <v>321</v>
      </c>
      <c r="C110" s="9" t="s">
        <v>84</v>
      </c>
      <c r="D110" s="9" t="s">
        <v>225</v>
      </c>
      <c r="E110" s="56">
        <v>96360</v>
      </c>
      <c r="F110" s="57">
        <v>0</v>
      </c>
      <c r="G110" s="32">
        <v>0</v>
      </c>
      <c r="H110" s="32">
        <v>0</v>
      </c>
      <c r="I110" s="32">
        <f t="shared" si="10"/>
        <v>0</v>
      </c>
      <c r="J110" s="52"/>
    </row>
    <row r="111" spans="1:10" ht="30" customHeight="1" outlineLevel="1">
      <c r="A111" s="20" t="s">
        <v>229</v>
      </c>
      <c r="B111" s="21" t="s">
        <v>322</v>
      </c>
      <c r="C111" s="8"/>
      <c r="D111" s="8" t="s">
        <v>160</v>
      </c>
      <c r="E111" s="55">
        <f>E112+E113</f>
        <v>380000</v>
      </c>
      <c r="F111" s="55">
        <f>F112+F113</f>
        <v>560757.7</v>
      </c>
      <c r="G111" s="55">
        <f>G112+G113</f>
        <v>560757.7</v>
      </c>
      <c r="H111" s="32">
        <f t="shared" si="9"/>
        <v>100</v>
      </c>
      <c r="I111" s="32">
        <f t="shared" si="10"/>
        <v>147.56781578947366</v>
      </c>
      <c r="J111" s="52"/>
    </row>
    <row r="112" spans="1:10" ht="24" customHeight="1" outlineLevel="1">
      <c r="A112" s="24"/>
      <c r="B112" s="25" t="s">
        <v>136</v>
      </c>
      <c r="C112" s="9" t="s">
        <v>84</v>
      </c>
      <c r="D112" s="9" t="s">
        <v>137</v>
      </c>
      <c r="E112" s="56">
        <v>0</v>
      </c>
      <c r="F112" s="57">
        <v>560757.7</v>
      </c>
      <c r="G112" s="57">
        <v>560757.7</v>
      </c>
      <c r="H112" s="32">
        <f t="shared" si="9"/>
        <v>100</v>
      </c>
      <c r="I112" s="32" t="s">
        <v>408</v>
      </c>
      <c r="J112" s="52"/>
    </row>
    <row r="113" spans="1:10" ht="30.75" customHeight="1" outlineLevel="1">
      <c r="A113" s="24"/>
      <c r="B113" s="25" t="s">
        <v>323</v>
      </c>
      <c r="C113" s="9" t="s">
        <v>84</v>
      </c>
      <c r="D113" s="9" t="s">
        <v>324</v>
      </c>
      <c r="E113" s="64">
        <v>380000</v>
      </c>
      <c r="F113" s="57">
        <v>0</v>
      </c>
      <c r="G113" s="57">
        <v>0</v>
      </c>
      <c r="H113" s="32">
        <v>0</v>
      </c>
      <c r="I113" s="32">
        <f t="shared" si="10"/>
        <v>0</v>
      </c>
      <c r="J113" s="52"/>
    </row>
    <row r="114" spans="1:10" ht="30.75" customHeight="1" outlineLevel="1">
      <c r="A114" s="24" t="s">
        <v>112</v>
      </c>
      <c r="B114" s="25" t="s">
        <v>24</v>
      </c>
      <c r="C114" s="9"/>
      <c r="D114" s="9" t="s">
        <v>325</v>
      </c>
      <c r="E114" s="57">
        <f>E115+E121+E127+E130+E132</f>
        <v>235810694.39</v>
      </c>
      <c r="F114" s="57">
        <f>F115+F121+F127+F130</f>
        <v>249050891.2</v>
      </c>
      <c r="G114" s="57">
        <f>G115+G121+G127+G130</f>
        <v>240694843.26</v>
      </c>
      <c r="H114" s="32">
        <f t="shared" si="9"/>
        <v>96.64484318857961</v>
      </c>
      <c r="I114" s="32">
        <f t="shared" si="10"/>
        <v>102.07121601614992</v>
      </c>
      <c r="J114" s="52"/>
    </row>
    <row r="115" spans="1:10" ht="45" customHeight="1" outlineLevel="1">
      <c r="A115" s="20" t="s">
        <v>114</v>
      </c>
      <c r="B115" s="21" t="s">
        <v>138</v>
      </c>
      <c r="C115" s="8"/>
      <c r="D115" s="8" t="s">
        <v>139</v>
      </c>
      <c r="E115" s="55">
        <f>E117+E118+E119+E116</f>
        <v>209589816</v>
      </c>
      <c r="F115" s="55">
        <f>F117+F118+F119+F116</f>
        <v>219228794.99</v>
      </c>
      <c r="G115" s="55">
        <f>G117+G118+G119+G116</f>
        <v>216404764.98000002</v>
      </c>
      <c r="H115" s="32">
        <f t="shared" si="9"/>
        <v>98.71183436002154</v>
      </c>
      <c r="I115" s="32">
        <f t="shared" si="10"/>
        <v>103.25156494244932</v>
      </c>
      <c r="J115" s="52"/>
    </row>
    <row r="116" spans="1:10" ht="45" customHeight="1" outlineLevel="1">
      <c r="A116" s="20"/>
      <c r="B116" s="25" t="s">
        <v>326</v>
      </c>
      <c r="C116" s="9" t="s">
        <v>84</v>
      </c>
      <c r="D116" s="9" t="s">
        <v>327</v>
      </c>
      <c r="E116" s="57">
        <v>16848000</v>
      </c>
      <c r="F116" s="57">
        <v>16848000</v>
      </c>
      <c r="G116" s="71">
        <v>14025099.05</v>
      </c>
      <c r="H116" s="32">
        <f t="shared" si="9"/>
        <v>83.24488989791074</v>
      </c>
      <c r="I116" s="32">
        <f t="shared" si="10"/>
        <v>83.24488989791074</v>
      </c>
      <c r="J116" s="52"/>
    </row>
    <row r="117" spans="1:10" ht="34.5" customHeight="1" outlineLevel="1">
      <c r="A117" s="24"/>
      <c r="B117" s="25" t="s">
        <v>25</v>
      </c>
      <c r="C117" s="9" t="s">
        <v>84</v>
      </c>
      <c r="D117" s="9" t="s">
        <v>26</v>
      </c>
      <c r="E117" s="64">
        <v>62709400</v>
      </c>
      <c r="F117" s="66">
        <v>66128337.99</v>
      </c>
      <c r="G117" s="66">
        <v>66128337.99</v>
      </c>
      <c r="H117" s="32">
        <f t="shared" si="9"/>
        <v>100</v>
      </c>
      <c r="I117" s="32">
        <f t="shared" si="10"/>
        <v>105.45203428832042</v>
      </c>
      <c r="J117" s="52"/>
    </row>
    <row r="118" spans="1:10" ht="55.5" customHeight="1" outlineLevel="1">
      <c r="A118" s="24"/>
      <c r="B118" s="25" t="s">
        <v>140</v>
      </c>
      <c r="C118" s="9" t="s">
        <v>84</v>
      </c>
      <c r="D118" s="9" t="s">
        <v>27</v>
      </c>
      <c r="E118" s="56">
        <v>130032416</v>
      </c>
      <c r="F118" s="66">
        <v>135422457</v>
      </c>
      <c r="G118" s="66">
        <v>135422456.98</v>
      </c>
      <c r="H118" s="32">
        <f t="shared" si="9"/>
        <v>99.9999999852314</v>
      </c>
      <c r="I118" s="32">
        <f t="shared" si="10"/>
        <v>104.14515175969659</v>
      </c>
      <c r="J118" s="52"/>
    </row>
    <row r="119" spans="1:10" ht="25.5" customHeight="1" outlineLevel="1">
      <c r="A119" s="24"/>
      <c r="B119" s="2" t="s">
        <v>436</v>
      </c>
      <c r="C119" s="9" t="s">
        <v>84</v>
      </c>
      <c r="D119" s="72" t="s">
        <v>437</v>
      </c>
      <c r="E119" s="56">
        <f>E120</f>
        <v>0</v>
      </c>
      <c r="F119" s="56">
        <f>F120</f>
        <v>830000</v>
      </c>
      <c r="G119" s="56">
        <f>G120</f>
        <v>828870.96</v>
      </c>
      <c r="H119" s="32">
        <f t="shared" si="9"/>
        <v>99.86397108433735</v>
      </c>
      <c r="I119" s="32" t="s">
        <v>408</v>
      </c>
      <c r="J119" s="52"/>
    </row>
    <row r="120" spans="1:10" ht="41.25" customHeight="1" outlineLevel="1">
      <c r="A120" s="24"/>
      <c r="B120" s="2" t="s">
        <v>328</v>
      </c>
      <c r="C120" s="9" t="s">
        <v>84</v>
      </c>
      <c r="D120" s="72" t="s">
        <v>438</v>
      </c>
      <c r="E120" s="56">
        <v>0</v>
      </c>
      <c r="F120" s="66">
        <v>830000</v>
      </c>
      <c r="G120" s="71">
        <v>828870.96</v>
      </c>
      <c r="H120" s="32">
        <f t="shared" si="9"/>
        <v>99.86397108433735</v>
      </c>
      <c r="I120" s="32" t="s">
        <v>408</v>
      </c>
      <c r="J120" s="52"/>
    </row>
    <row r="121" spans="1:10" ht="35.25" customHeight="1" outlineLevel="1">
      <c r="A121" s="20" t="s">
        <v>117</v>
      </c>
      <c r="B121" s="21" t="s">
        <v>330</v>
      </c>
      <c r="C121" s="8"/>
      <c r="D121" s="8" t="s">
        <v>141</v>
      </c>
      <c r="E121" s="55">
        <f>E122+E123+E124+E125+E126</f>
        <v>23916208.39</v>
      </c>
      <c r="F121" s="55">
        <f>F122+F123+F124+F125+F126</f>
        <v>23859556.07</v>
      </c>
      <c r="G121" s="55">
        <f>G122+G123+G124+G125+G126</f>
        <v>18327538.14</v>
      </c>
      <c r="H121" s="32">
        <f t="shared" si="9"/>
        <v>76.81424619230143</v>
      </c>
      <c r="I121" s="32">
        <f t="shared" si="10"/>
        <v>76.63228987276774</v>
      </c>
      <c r="J121" s="52"/>
    </row>
    <row r="122" spans="1:10" ht="35.25" customHeight="1" outlineLevel="1">
      <c r="A122" s="24"/>
      <c r="B122" s="25" t="s">
        <v>22</v>
      </c>
      <c r="C122" s="9" t="s">
        <v>84</v>
      </c>
      <c r="D122" s="9" t="s">
        <v>63</v>
      </c>
      <c r="E122" s="56">
        <v>381300</v>
      </c>
      <c r="F122" s="57">
        <v>311300</v>
      </c>
      <c r="G122" s="57">
        <v>311300</v>
      </c>
      <c r="H122" s="32">
        <f t="shared" si="9"/>
        <v>100</v>
      </c>
      <c r="I122" s="32">
        <f t="shared" si="10"/>
        <v>81.64175190138998</v>
      </c>
      <c r="J122" s="52"/>
    </row>
    <row r="123" spans="1:10" ht="48.75" customHeight="1" outlineLevel="1">
      <c r="A123" s="24"/>
      <c r="B123" s="25" t="s">
        <v>331</v>
      </c>
      <c r="C123" s="9" t="s">
        <v>84</v>
      </c>
      <c r="D123" s="9" t="s">
        <v>175</v>
      </c>
      <c r="E123" s="56">
        <v>0</v>
      </c>
      <c r="F123" s="57">
        <v>8526350</v>
      </c>
      <c r="G123" s="71">
        <v>5338920.07</v>
      </c>
      <c r="H123" s="32">
        <f t="shared" si="9"/>
        <v>62.61671254405461</v>
      </c>
      <c r="I123" s="32" t="s">
        <v>408</v>
      </c>
      <c r="J123" s="52"/>
    </row>
    <row r="124" spans="1:10" ht="50.25" customHeight="1" outlineLevel="1">
      <c r="A124" s="24"/>
      <c r="B124" s="25" t="s">
        <v>332</v>
      </c>
      <c r="C124" s="9" t="s">
        <v>84</v>
      </c>
      <c r="D124" s="9" t="s">
        <v>333</v>
      </c>
      <c r="E124" s="57">
        <v>19938450</v>
      </c>
      <c r="F124" s="58">
        <v>0</v>
      </c>
      <c r="G124" s="32">
        <v>0</v>
      </c>
      <c r="H124" s="32">
        <v>0</v>
      </c>
      <c r="I124" s="32">
        <f t="shared" si="10"/>
        <v>0</v>
      </c>
      <c r="J124" s="52"/>
    </row>
    <row r="125" spans="1:10" ht="50.25" customHeight="1" outlineLevel="1">
      <c r="A125" s="24"/>
      <c r="B125" s="25" t="s">
        <v>332</v>
      </c>
      <c r="C125" s="9" t="s">
        <v>84</v>
      </c>
      <c r="D125" s="1" t="s">
        <v>435</v>
      </c>
      <c r="E125" s="58">
        <v>0</v>
      </c>
      <c r="F125" s="57">
        <v>11412100</v>
      </c>
      <c r="G125" s="71">
        <v>9067512</v>
      </c>
      <c r="H125" s="32">
        <f t="shared" si="9"/>
        <v>79.4552448716713</v>
      </c>
      <c r="I125" s="32" t="s">
        <v>408</v>
      </c>
      <c r="J125" s="52"/>
    </row>
    <row r="126" spans="1:10" ht="36" customHeight="1" outlineLevel="1">
      <c r="A126" s="20"/>
      <c r="B126" s="73" t="s">
        <v>417</v>
      </c>
      <c r="C126" s="9" t="s">
        <v>84</v>
      </c>
      <c r="D126" s="27" t="s">
        <v>418</v>
      </c>
      <c r="E126" s="74">
        <v>3596458.39</v>
      </c>
      <c r="F126" s="57">
        <v>3609806.07</v>
      </c>
      <c r="G126" s="57">
        <v>3609806.07</v>
      </c>
      <c r="H126" s="32">
        <f t="shared" si="9"/>
        <v>100</v>
      </c>
      <c r="I126" s="32">
        <f t="shared" si="10"/>
        <v>100.37113400330485</v>
      </c>
      <c r="J126" s="52"/>
    </row>
    <row r="127" spans="1:10" ht="39.75" customHeight="1" outlineLevel="1">
      <c r="A127" s="20" t="s">
        <v>230</v>
      </c>
      <c r="B127" s="21" t="s">
        <v>142</v>
      </c>
      <c r="C127" s="8"/>
      <c r="D127" s="8" t="s">
        <v>143</v>
      </c>
      <c r="E127" s="62">
        <f>E129+E128</f>
        <v>504670</v>
      </c>
      <c r="F127" s="62">
        <f>F129+F128</f>
        <v>4573377.22</v>
      </c>
      <c r="G127" s="62">
        <f>G129+G128</f>
        <v>4573377.22</v>
      </c>
      <c r="H127" s="32">
        <f t="shared" si="9"/>
        <v>100</v>
      </c>
      <c r="I127" s="32">
        <f t="shared" si="10"/>
        <v>906.2114292507974</v>
      </c>
      <c r="J127" s="52"/>
    </row>
    <row r="128" spans="1:10" ht="23.25" customHeight="1" outlineLevel="1">
      <c r="A128" s="20"/>
      <c r="B128" s="3" t="s">
        <v>163</v>
      </c>
      <c r="C128" s="9" t="s">
        <v>84</v>
      </c>
      <c r="D128" s="9" t="s">
        <v>164</v>
      </c>
      <c r="E128" s="56">
        <v>0</v>
      </c>
      <c r="F128" s="66">
        <v>4573377.22</v>
      </c>
      <c r="G128" s="66">
        <v>4573377.22</v>
      </c>
      <c r="H128" s="32">
        <f t="shared" si="9"/>
        <v>100</v>
      </c>
      <c r="I128" s="32" t="s">
        <v>408</v>
      </c>
      <c r="J128" s="52"/>
    </row>
    <row r="129" spans="1:10" ht="27.75" customHeight="1" outlineLevel="1">
      <c r="A129" s="20"/>
      <c r="B129" s="2" t="s">
        <v>334</v>
      </c>
      <c r="C129" s="9" t="s">
        <v>84</v>
      </c>
      <c r="D129" s="27" t="s">
        <v>226</v>
      </c>
      <c r="E129" s="69">
        <v>504670</v>
      </c>
      <c r="F129" s="65">
        <v>0</v>
      </c>
      <c r="G129" s="32">
        <v>0</v>
      </c>
      <c r="H129" s="32">
        <v>0</v>
      </c>
      <c r="I129" s="32">
        <f t="shared" si="10"/>
        <v>0</v>
      </c>
      <c r="J129" s="52"/>
    </row>
    <row r="130" spans="1:10" ht="28.5" customHeight="1" outlineLevel="1">
      <c r="A130" s="20" t="s">
        <v>231</v>
      </c>
      <c r="B130" s="21" t="s">
        <v>159</v>
      </c>
      <c r="C130" s="8"/>
      <c r="D130" s="8" t="s">
        <v>218</v>
      </c>
      <c r="E130" s="62">
        <f>E131</f>
        <v>0</v>
      </c>
      <c r="F130" s="62">
        <f>F131</f>
        <v>1389162.92</v>
      </c>
      <c r="G130" s="62">
        <f>G131</f>
        <v>1389162.92</v>
      </c>
      <c r="H130" s="32">
        <f t="shared" si="9"/>
        <v>100</v>
      </c>
      <c r="I130" s="32" t="s">
        <v>408</v>
      </c>
      <c r="J130" s="52"/>
    </row>
    <row r="131" spans="1:10" ht="33" customHeight="1" outlineLevel="1">
      <c r="A131" s="24"/>
      <c r="B131" s="25" t="s">
        <v>136</v>
      </c>
      <c r="C131" s="9" t="s">
        <v>84</v>
      </c>
      <c r="D131" s="9" t="s">
        <v>209</v>
      </c>
      <c r="E131" s="67">
        <v>0</v>
      </c>
      <c r="F131" s="57">
        <v>1389162.92</v>
      </c>
      <c r="G131" s="57">
        <v>1389162.92</v>
      </c>
      <c r="H131" s="32">
        <f t="shared" si="9"/>
        <v>100</v>
      </c>
      <c r="I131" s="32" t="s">
        <v>408</v>
      </c>
      <c r="J131" s="52"/>
    </row>
    <row r="132" spans="1:10" s="48" customFormat="1" ht="33" customHeight="1" outlineLevel="1">
      <c r="A132" s="20"/>
      <c r="B132" s="21" t="s">
        <v>419</v>
      </c>
      <c r="C132" s="8"/>
      <c r="D132" s="8" t="s">
        <v>420</v>
      </c>
      <c r="E132" s="75">
        <f>E133</f>
        <v>1800000</v>
      </c>
      <c r="F132" s="75">
        <f>F133</f>
        <v>0</v>
      </c>
      <c r="G132" s="75">
        <f>G133</f>
        <v>0</v>
      </c>
      <c r="H132" s="32">
        <v>0</v>
      </c>
      <c r="I132" s="32">
        <f t="shared" si="10"/>
        <v>0</v>
      </c>
      <c r="J132" s="47"/>
    </row>
    <row r="133" spans="1:10" ht="33" customHeight="1" outlineLevel="1">
      <c r="A133" s="24"/>
      <c r="B133" s="25" t="s">
        <v>328</v>
      </c>
      <c r="C133" s="9" t="s">
        <v>84</v>
      </c>
      <c r="D133" s="9" t="s">
        <v>329</v>
      </c>
      <c r="E133" s="67">
        <v>1800000</v>
      </c>
      <c r="F133" s="76">
        <v>0</v>
      </c>
      <c r="G133" s="32">
        <v>0</v>
      </c>
      <c r="H133" s="32">
        <v>0</v>
      </c>
      <c r="I133" s="32">
        <f t="shared" si="10"/>
        <v>0</v>
      </c>
      <c r="J133" s="52"/>
    </row>
    <row r="134" spans="1:10" ht="27" customHeight="1" outlineLevel="1">
      <c r="A134" s="24" t="s">
        <v>120</v>
      </c>
      <c r="B134" s="25" t="s">
        <v>28</v>
      </c>
      <c r="C134" s="9"/>
      <c r="D134" s="9" t="s">
        <v>29</v>
      </c>
      <c r="E134" s="57">
        <f>E135+E138+E141+E143+E145</f>
        <v>18540674</v>
      </c>
      <c r="F134" s="57">
        <f>F135+F138+F141+F143+F145</f>
        <v>21643852.999999996</v>
      </c>
      <c r="G134" s="57">
        <f>G135+G138+G141+G143+G145</f>
        <v>21550101.269999996</v>
      </c>
      <c r="H134" s="32">
        <f t="shared" si="9"/>
        <v>99.56684362068066</v>
      </c>
      <c r="I134" s="32">
        <f t="shared" si="10"/>
        <v>116.23148797071777</v>
      </c>
      <c r="J134" s="52"/>
    </row>
    <row r="135" spans="1:10" ht="41.25" customHeight="1" outlineLevel="1">
      <c r="A135" s="20" t="s">
        <v>121</v>
      </c>
      <c r="B135" s="21" t="s">
        <v>144</v>
      </c>
      <c r="C135" s="8"/>
      <c r="D135" s="8" t="s">
        <v>145</v>
      </c>
      <c r="E135" s="55">
        <f>E136+E137</f>
        <v>16331160</v>
      </c>
      <c r="F135" s="55">
        <f>F136+F137</f>
        <v>18005751.939999998</v>
      </c>
      <c r="G135" s="55">
        <f>G136+G137</f>
        <v>18005751.139999997</v>
      </c>
      <c r="H135" s="32">
        <f t="shared" si="9"/>
        <v>99.99999555697534</v>
      </c>
      <c r="I135" s="32">
        <f t="shared" si="10"/>
        <v>110.2539632212286</v>
      </c>
      <c r="J135" s="52"/>
    </row>
    <row r="136" spans="1:10" ht="33" customHeight="1" outlineLevel="1">
      <c r="A136" s="24"/>
      <c r="B136" s="25" t="s">
        <v>30</v>
      </c>
      <c r="C136" s="9" t="s">
        <v>84</v>
      </c>
      <c r="D136" s="9" t="s">
        <v>31</v>
      </c>
      <c r="E136" s="64">
        <v>16331160</v>
      </c>
      <c r="F136" s="66">
        <v>17233262.79</v>
      </c>
      <c r="G136" s="66">
        <v>17233261.99</v>
      </c>
      <c r="H136" s="32">
        <f t="shared" si="9"/>
        <v>99.99999535781465</v>
      </c>
      <c r="I136" s="32">
        <f t="shared" si="10"/>
        <v>105.52380841287452</v>
      </c>
      <c r="J136" s="52"/>
    </row>
    <row r="137" spans="1:10" ht="21.75" customHeight="1" outlineLevel="1">
      <c r="A137" s="24"/>
      <c r="B137" s="3" t="s">
        <v>439</v>
      </c>
      <c r="C137" s="9" t="s">
        <v>84</v>
      </c>
      <c r="D137" s="1" t="s">
        <v>440</v>
      </c>
      <c r="E137" s="64">
        <v>0</v>
      </c>
      <c r="F137" s="57">
        <v>772489.15</v>
      </c>
      <c r="G137" s="57">
        <v>772489.15</v>
      </c>
      <c r="H137" s="32">
        <f t="shared" si="9"/>
        <v>100</v>
      </c>
      <c r="I137" s="32" t="s">
        <v>408</v>
      </c>
      <c r="J137" s="52"/>
    </row>
    <row r="138" spans="1:10" ht="33" customHeight="1" outlineLevel="1">
      <c r="A138" s="20" t="s">
        <v>124</v>
      </c>
      <c r="B138" s="21" t="s">
        <v>146</v>
      </c>
      <c r="C138" s="8"/>
      <c r="D138" s="8" t="s">
        <v>147</v>
      </c>
      <c r="E138" s="55">
        <f>E140+E139</f>
        <v>2209514</v>
      </c>
      <c r="F138" s="55">
        <f>F140+F139</f>
        <v>3352316.06</v>
      </c>
      <c r="G138" s="55">
        <f>G140+G139</f>
        <v>3258565.13</v>
      </c>
      <c r="H138" s="32">
        <f t="shared" si="9"/>
        <v>97.20339823805276</v>
      </c>
      <c r="I138" s="32">
        <f t="shared" si="10"/>
        <v>147.4788179663039</v>
      </c>
      <c r="J138" s="52"/>
    </row>
    <row r="139" spans="1:10" ht="35.25" customHeight="1" outlineLevel="1">
      <c r="A139" s="20"/>
      <c r="B139" s="3" t="s">
        <v>214</v>
      </c>
      <c r="C139" s="9" t="s">
        <v>84</v>
      </c>
      <c r="D139" s="9" t="s">
        <v>215</v>
      </c>
      <c r="E139" s="64">
        <v>0</v>
      </c>
      <c r="F139" s="57">
        <v>1143038.06</v>
      </c>
      <c r="G139" s="57">
        <v>1143038.06</v>
      </c>
      <c r="H139" s="32">
        <f t="shared" si="9"/>
        <v>100</v>
      </c>
      <c r="I139" s="32" t="s">
        <v>408</v>
      </c>
      <c r="J139" s="52"/>
    </row>
    <row r="140" spans="1:10" ht="35.25" customHeight="1" outlineLevel="1">
      <c r="A140" s="24"/>
      <c r="B140" s="25" t="s">
        <v>4</v>
      </c>
      <c r="C140" s="9" t="s">
        <v>84</v>
      </c>
      <c r="D140" s="9" t="s">
        <v>37</v>
      </c>
      <c r="E140" s="64">
        <v>2209514</v>
      </c>
      <c r="F140" s="66">
        <v>2209278</v>
      </c>
      <c r="G140" s="32">
        <v>2115527.07</v>
      </c>
      <c r="H140" s="32">
        <f t="shared" si="9"/>
        <v>95.75649012935446</v>
      </c>
      <c r="I140" s="32">
        <f t="shared" si="10"/>
        <v>95.74626230021623</v>
      </c>
      <c r="J140" s="52"/>
    </row>
    <row r="141" spans="1:10" ht="35.25" customHeight="1" outlineLevel="1">
      <c r="A141" s="20" t="s">
        <v>161</v>
      </c>
      <c r="B141" s="21" t="s">
        <v>335</v>
      </c>
      <c r="C141" s="8"/>
      <c r="D141" s="8" t="s">
        <v>219</v>
      </c>
      <c r="E141" s="62">
        <f>E142</f>
        <v>0</v>
      </c>
      <c r="F141" s="62">
        <f>F142</f>
        <v>69065</v>
      </c>
      <c r="G141" s="62">
        <f>G142</f>
        <v>69065</v>
      </c>
      <c r="H141" s="32">
        <f t="shared" si="9"/>
        <v>100</v>
      </c>
      <c r="I141" s="32" t="s">
        <v>408</v>
      </c>
      <c r="J141" s="52"/>
    </row>
    <row r="142" spans="1:10" ht="35.25" customHeight="1" outlineLevel="1">
      <c r="A142" s="24"/>
      <c r="B142" s="3" t="s">
        <v>74</v>
      </c>
      <c r="C142" s="9" t="s">
        <v>84</v>
      </c>
      <c r="D142" s="9" t="s">
        <v>210</v>
      </c>
      <c r="E142" s="64">
        <v>0</v>
      </c>
      <c r="F142" s="57">
        <v>69065</v>
      </c>
      <c r="G142" s="57">
        <v>69065</v>
      </c>
      <c r="H142" s="32">
        <f t="shared" si="9"/>
        <v>100</v>
      </c>
      <c r="I142" s="32" t="s">
        <v>408</v>
      </c>
      <c r="J142" s="52"/>
    </row>
    <row r="143" spans="1:10" ht="35.25" customHeight="1" outlineLevel="1">
      <c r="A143" s="20" t="s">
        <v>232</v>
      </c>
      <c r="B143" s="12" t="s">
        <v>336</v>
      </c>
      <c r="C143" s="8"/>
      <c r="D143" s="8" t="s">
        <v>220</v>
      </c>
      <c r="E143" s="62">
        <f>E144</f>
        <v>0</v>
      </c>
      <c r="F143" s="62">
        <f>F144</f>
        <v>183700</v>
      </c>
      <c r="G143" s="62">
        <f>G144</f>
        <v>183700</v>
      </c>
      <c r="H143" s="32">
        <f t="shared" si="9"/>
        <v>100</v>
      </c>
      <c r="I143" s="32" t="s">
        <v>408</v>
      </c>
      <c r="J143" s="52"/>
    </row>
    <row r="144" spans="1:10" ht="35.25" customHeight="1" outlineLevel="1">
      <c r="A144" s="24"/>
      <c r="B144" s="3" t="s">
        <v>212</v>
      </c>
      <c r="C144" s="9" t="s">
        <v>84</v>
      </c>
      <c r="D144" s="9" t="s">
        <v>213</v>
      </c>
      <c r="E144" s="56">
        <v>0</v>
      </c>
      <c r="F144" s="58">
        <v>183700</v>
      </c>
      <c r="G144" s="32">
        <v>183700</v>
      </c>
      <c r="H144" s="32">
        <f t="shared" si="9"/>
        <v>100</v>
      </c>
      <c r="I144" s="32" t="s">
        <v>408</v>
      </c>
      <c r="J144" s="52"/>
    </row>
    <row r="145" spans="1:10" ht="35.25" customHeight="1" outlineLevel="1">
      <c r="A145" s="20" t="s">
        <v>255</v>
      </c>
      <c r="B145" s="12" t="s">
        <v>159</v>
      </c>
      <c r="C145" s="8"/>
      <c r="D145" s="8" t="s">
        <v>221</v>
      </c>
      <c r="E145" s="62">
        <f>E146</f>
        <v>0</v>
      </c>
      <c r="F145" s="62">
        <f>F146</f>
        <v>33020</v>
      </c>
      <c r="G145" s="62">
        <f>G146</f>
        <v>33020</v>
      </c>
      <c r="H145" s="32">
        <f t="shared" si="9"/>
        <v>100</v>
      </c>
      <c r="I145" s="32" t="s">
        <v>408</v>
      </c>
      <c r="J145" s="52"/>
    </row>
    <row r="146" spans="1:10" ht="35.25" customHeight="1" outlineLevel="1">
      <c r="A146" s="24"/>
      <c r="B146" s="3" t="s">
        <v>200</v>
      </c>
      <c r="C146" s="9" t="s">
        <v>84</v>
      </c>
      <c r="D146" s="9" t="s">
        <v>211</v>
      </c>
      <c r="E146" s="56">
        <v>0</v>
      </c>
      <c r="F146" s="57">
        <v>33020</v>
      </c>
      <c r="G146" s="57">
        <v>33020</v>
      </c>
      <c r="H146" s="32">
        <f t="shared" si="9"/>
        <v>100</v>
      </c>
      <c r="I146" s="32" t="s">
        <v>408</v>
      </c>
      <c r="J146" s="52"/>
    </row>
    <row r="147" spans="1:10" ht="35.25" customHeight="1" outlineLevel="1">
      <c r="A147" s="24" t="s">
        <v>126</v>
      </c>
      <c r="B147" s="25" t="s">
        <v>337</v>
      </c>
      <c r="C147" s="9"/>
      <c r="D147" s="9" t="s">
        <v>148</v>
      </c>
      <c r="E147" s="58">
        <f aca="true" t="shared" si="11" ref="E147:G148">E148</f>
        <v>0</v>
      </c>
      <c r="F147" s="58">
        <f t="shared" si="11"/>
        <v>132240</v>
      </c>
      <c r="G147" s="58">
        <f t="shared" si="11"/>
        <v>132240</v>
      </c>
      <c r="H147" s="32">
        <f t="shared" si="9"/>
        <v>100</v>
      </c>
      <c r="I147" s="32" t="s">
        <v>408</v>
      </c>
      <c r="J147" s="52"/>
    </row>
    <row r="148" spans="1:10" ht="26.25" customHeight="1" outlineLevel="1">
      <c r="A148" s="20" t="s">
        <v>127</v>
      </c>
      <c r="B148" s="21" t="s">
        <v>118</v>
      </c>
      <c r="C148" s="8"/>
      <c r="D148" s="8" t="s">
        <v>149</v>
      </c>
      <c r="E148" s="63">
        <f t="shared" si="11"/>
        <v>0</v>
      </c>
      <c r="F148" s="63">
        <f t="shared" si="11"/>
        <v>132240</v>
      </c>
      <c r="G148" s="63">
        <f t="shared" si="11"/>
        <v>132240</v>
      </c>
      <c r="H148" s="32">
        <f t="shared" si="9"/>
        <v>100</v>
      </c>
      <c r="I148" s="32" t="s">
        <v>408</v>
      </c>
      <c r="J148" s="52"/>
    </row>
    <row r="149" spans="1:10" ht="30" customHeight="1" outlineLevel="1">
      <c r="A149" s="24"/>
      <c r="B149" s="25" t="s">
        <v>150</v>
      </c>
      <c r="C149" s="9" t="s">
        <v>84</v>
      </c>
      <c r="D149" s="9" t="s">
        <v>151</v>
      </c>
      <c r="E149" s="64">
        <v>0</v>
      </c>
      <c r="F149" s="65">
        <v>132240</v>
      </c>
      <c r="G149" s="32">
        <v>132240</v>
      </c>
      <c r="H149" s="32">
        <f t="shared" si="9"/>
        <v>100</v>
      </c>
      <c r="I149" s="32" t="s">
        <v>408</v>
      </c>
      <c r="J149" s="52"/>
    </row>
    <row r="150" spans="1:10" ht="32.25" customHeight="1" outlineLevel="1">
      <c r="A150" s="24" t="s">
        <v>216</v>
      </c>
      <c r="B150" s="25" t="s">
        <v>64</v>
      </c>
      <c r="C150" s="9"/>
      <c r="D150" s="9" t="s">
        <v>65</v>
      </c>
      <c r="E150" s="57">
        <f>E151+E152+E154+E153</f>
        <v>17393249</v>
      </c>
      <c r="F150" s="57">
        <f>F151+F152+F154+F153</f>
        <v>17208526.44</v>
      </c>
      <c r="G150" s="57">
        <f>G151+G152+G154+G153</f>
        <v>16758493.34</v>
      </c>
      <c r="H150" s="32">
        <f t="shared" si="9"/>
        <v>97.38482489149139</v>
      </c>
      <c r="I150" s="32">
        <f t="shared" si="10"/>
        <v>96.35056302591885</v>
      </c>
      <c r="J150" s="52"/>
    </row>
    <row r="151" spans="1:10" ht="32.25" customHeight="1" outlineLevel="1">
      <c r="A151" s="24"/>
      <c r="B151" s="25" t="s">
        <v>1</v>
      </c>
      <c r="C151" s="9" t="s">
        <v>83</v>
      </c>
      <c r="D151" s="9" t="s">
        <v>39</v>
      </c>
      <c r="E151" s="56">
        <v>3273200</v>
      </c>
      <c r="F151" s="57">
        <v>2941610</v>
      </c>
      <c r="G151" s="32">
        <v>2911269.83</v>
      </c>
      <c r="H151" s="32">
        <f t="shared" si="9"/>
        <v>98.96858625038669</v>
      </c>
      <c r="I151" s="32">
        <f t="shared" si="10"/>
        <v>88.94261976047905</v>
      </c>
      <c r="J151" s="52"/>
    </row>
    <row r="152" spans="1:10" ht="30" customHeight="1" outlineLevel="1">
      <c r="A152" s="24"/>
      <c r="B152" s="25" t="s">
        <v>338</v>
      </c>
      <c r="C152" s="9" t="s">
        <v>84</v>
      </c>
      <c r="D152" s="9" t="s">
        <v>38</v>
      </c>
      <c r="E152" s="64">
        <v>10823280</v>
      </c>
      <c r="F152" s="57">
        <v>10936865.03</v>
      </c>
      <c r="G152" s="32">
        <v>10819493.33</v>
      </c>
      <c r="H152" s="32">
        <f t="shared" si="9"/>
        <v>98.92682501175568</v>
      </c>
      <c r="I152" s="32">
        <f t="shared" si="10"/>
        <v>99.96501365574946</v>
      </c>
      <c r="J152" s="52"/>
    </row>
    <row r="153" spans="1:10" ht="24.75" customHeight="1" outlineLevel="1">
      <c r="A153" s="24"/>
      <c r="B153" s="3" t="s">
        <v>80</v>
      </c>
      <c r="C153" s="9" t="s">
        <v>84</v>
      </c>
      <c r="D153" s="1" t="s">
        <v>170</v>
      </c>
      <c r="E153" s="56">
        <v>0</v>
      </c>
      <c r="F153" s="57">
        <v>116465.41</v>
      </c>
      <c r="G153" s="57">
        <v>116465.41</v>
      </c>
      <c r="H153" s="32">
        <f t="shared" si="9"/>
        <v>100</v>
      </c>
      <c r="I153" s="32" t="s">
        <v>408</v>
      </c>
      <c r="J153" s="52"/>
    </row>
    <row r="154" spans="1:10" ht="57.75" customHeight="1" outlineLevel="1">
      <c r="A154" s="24"/>
      <c r="B154" s="2" t="s">
        <v>339</v>
      </c>
      <c r="C154" s="9" t="s">
        <v>84</v>
      </c>
      <c r="D154" s="9" t="s">
        <v>47</v>
      </c>
      <c r="E154" s="57">
        <v>3296769</v>
      </c>
      <c r="F154" s="57">
        <v>3213586</v>
      </c>
      <c r="G154" s="71">
        <v>2911264.77</v>
      </c>
      <c r="H154" s="32">
        <f t="shared" si="9"/>
        <v>90.5924026928173</v>
      </c>
      <c r="I154" s="32">
        <f t="shared" si="10"/>
        <v>88.30660473936754</v>
      </c>
      <c r="J154" s="52"/>
    </row>
    <row r="155" spans="1:10" ht="31.5" customHeight="1" outlineLevel="1">
      <c r="A155" s="36" t="s">
        <v>340</v>
      </c>
      <c r="B155" s="13" t="s">
        <v>341</v>
      </c>
      <c r="C155" s="11"/>
      <c r="D155" s="11" t="s">
        <v>55</v>
      </c>
      <c r="E155" s="59">
        <f>E156+E164+E161</f>
        <v>17848497.6</v>
      </c>
      <c r="F155" s="59">
        <f>F156+F164+F161</f>
        <v>20973577.6</v>
      </c>
      <c r="G155" s="59">
        <f>G156+G164+G161</f>
        <v>18000599.14</v>
      </c>
      <c r="H155" s="33">
        <f aca="true" t="shared" si="12" ref="H155:H197">G155/F155*100</f>
        <v>85.82512475124892</v>
      </c>
      <c r="I155" s="33">
        <f aca="true" t="shared" si="13" ref="I155:I197">G155/E155*100</f>
        <v>100.85218119423116</v>
      </c>
      <c r="J155" s="83" t="s">
        <v>262</v>
      </c>
    </row>
    <row r="156" spans="1:10" ht="41.25" customHeight="1" outlineLevel="1">
      <c r="A156" s="24" t="s">
        <v>130</v>
      </c>
      <c r="B156" s="3" t="s">
        <v>342</v>
      </c>
      <c r="C156" s="9"/>
      <c r="D156" s="9" t="s">
        <v>57</v>
      </c>
      <c r="E156" s="57">
        <f>E157</f>
        <v>500000</v>
      </c>
      <c r="F156" s="57">
        <f>F157</f>
        <v>3325080</v>
      </c>
      <c r="G156" s="57">
        <f>G157</f>
        <v>2622493.69</v>
      </c>
      <c r="H156" s="32">
        <f t="shared" si="12"/>
        <v>78.87009305039278</v>
      </c>
      <c r="I156" s="32" t="s">
        <v>462</v>
      </c>
      <c r="J156" s="84"/>
    </row>
    <row r="157" spans="1:10" ht="46.5" customHeight="1">
      <c r="A157" s="20" t="s">
        <v>131</v>
      </c>
      <c r="B157" s="15" t="s">
        <v>152</v>
      </c>
      <c r="C157" s="8"/>
      <c r="D157" s="14" t="s">
        <v>153</v>
      </c>
      <c r="E157" s="55">
        <f>E158+E159+E160</f>
        <v>500000</v>
      </c>
      <c r="F157" s="55">
        <f>F158+F159+F160</f>
        <v>3325080</v>
      </c>
      <c r="G157" s="55">
        <f>G158+G159+G160</f>
        <v>2622493.69</v>
      </c>
      <c r="H157" s="32">
        <f t="shared" si="12"/>
        <v>78.87009305039278</v>
      </c>
      <c r="I157" s="32" t="s">
        <v>462</v>
      </c>
      <c r="J157" s="84"/>
    </row>
    <row r="158" spans="1:10" ht="37.5" customHeight="1" outlineLevel="1">
      <c r="A158" s="24"/>
      <c r="B158" s="3" t="s">
        <v>56</v>
      </c>
      <c r="C158" s="9" t="s">
        <v>83</v>
      </c>
      <c r="D158" s="9" t="s">
        <v>58</v>
      </c>
      <c r="E158" s="64">
        <v>0</v>
      </c>
      <c r="F158" s="57">
        <v>581000</v>
      </c>
      <c r="G158" s="32">
        <v>327617.69</v>
      </c>
      <c r="H158" s="32">
        <f t="shared" si="12"/>
        <v>56.38858691910499</v>
      </c>
      <c r="I158" s="32" t="s">
        <v>408</v>
      </c>
      <c r="J158" s="84"/>
    </row>
    <row r="159" spans="1:10" ht="41.25" customHeight="1" outlineLevel="1">
      <c r="A159" s="24"/>
      <c r="B159" s="3" t="s">
        <v>343</v>
      </c>
      <c r="C159" s="9" t="s">
        <v>83</v>
      </c>
      <c r="D159" s="9" t="s">
        <v>73</v>
      </c>
      <c r="E159" s="64">
        <v>500000</v>
      </c>
      <c r="F159" s="57">
        <v>2144080</v>
      </c>
      <c r="G159" s="32">
        <v>1794876</v>
      </c>
      <c r="H159" s="32">
        <f t="shared" si="12"/>
        <v>83.7131077198612</v>
      </c>
      <c r="I159" s="32" t="s">
        <v>463</v>
      </c>
      <c r="J159" s="84"/>
    </row>
    <row r="160" spans="1:10" ht="37.5" customHeight="1" outlineLevel="1">
      <c r="A160" s="24"/>
      <c r="B160" s="3" t="s">
        <v>441</v>
      </c>
      <c r="C160" s="9" t="s">
        <v>83</v>
      </c>
      <c r="D160" s="9" t="s">
        <v>442</v>
      </c>
      <c r="E160" s="56">
        <v>0</v>
      </c>
      <c r="F160" s="57">
        <v>600000</v>
      </c>
      <c r="G160" s="32">
        <v>500000</v>
      </c>
      <c r="H160" s="32">
        <f t="shared" si="12"/>
        <v>83.33333333333334</v>
      </c>
      <c r="I160" s="32" t="s">
        <v>408</v>
      </c>
      <c r="J160" s="84"/>
    </row>
    <row r="161" spans="1:10" s="48" customFormat="1" ht="37.5" customHeight="1" outlineLevel="1">
      <c r="A161" s="20"/>
      <c r="B161" s="12" t="s">
        <v>285</v>
      </c>
      <c r="C161" s="8"/>
      <c r="D161" s="8" t="s">
        <v>421</v>
      </c>
      <c r="E161" s="68">
        <f aca="true" t="shared" si="14" ref="E161:G162">E162</f>
        <v>16498497.6</v>
      </c>
      <c r="F161" s="68">
        <f t="shared" si="14"/>
        <v>16498497.6</v>
      </c>
      <c r="G161" s="68">
        <f t="shared" si="14"/>
        <v>14436413.96</v>
      </c>
      <c r="H161" s="32">
        <f t="shared" si="12"/>
        <v>87.50138533826257</v>
      </c>
      <c r="I161" s="32">
        <f t="shared" si="13"/>
        <v>87.50138533826257</v>
      </c>
      <c r="J161" s="84"/>
    </row>
    <row r="162" spans="1:10" ht="37.5" customHeight="1" outlineLevel="1">
      <c r="A162" s="24"/>
      <c r="B162" s="3" t="s">
        <v>422</v>
      </c>
      <c r="C162" s="9" t="s">
        <v>83</v>
      </c>
      <c r="D162" s="9" t="s">
        <v>423</v>
      </c>
      <c r="E162" s="56">
        <f t="shared" si="14"/>
        <v>16498497.6</v>
      </c>
      <c r="F162" s="56">
        <f t="shared" si="14"/>
        <v>16498497.6</v>
      </c>
      <c r="G162" s="56">
        <f t="shared" si="14"/>
        <v>14436413.96</v>
      </c>
      <c r="H162" s="32">
        <f t="shared" si="12"/>
        <v>87.50138533826257</v>
      </c>
      <c r="I162" s="32">
        <f t="shared" si="13"/>
        <v>87.50138533826257</v>
      </c>
      <c r="J162" s="84"/>
    </row>
    <row r="163" spans="1:10" ht="37.5" customHeight="1" outlineLevel="1">
      <c r="A163" s="24"/>
      <c r="B163" s="3" t="s">
        <v>286</v>
      </c>
      <c r="C163" s="9" t="s">
        <v>83</v>
      </c>
      <c r="D163" s="9" t="s">
        <v>424</v>
      </c>
      <c r="E163" s="56">
        <v>16498497.6</v>
      </c>
      <c r="F163" s="57">
        <v>16498497.6</v>
      </c>
      <c r="G163" s="32">
        <v>14436413.96</v>
      </c>
      <c r="H163" s="32">
        <f t="shared" si="12"/>
        <v>87.50138533826257</v>
      </c>
      <c r="I163" s="32">
        <f t="shared" si="13"/>
        <v>87.50138533826257</v>
      </c>
      <c r="J163" s="84"/>
    </row>
    <row r="164" spans="1:10" ht="30.75" customHeight="1" outlineLevel="1">
      <c r="A164" s="20" t="s">
        <v>344</v>
      </c>
      <c r="B164" s="12" t="s">
        <v>345</v>
      </c>
      <c r="C164" s="8"/>
      <c r="D164" s="8" t="s">
        <v>70</v>
      </c>
      <c r="E164" s="55">
        <f>E166+E165</f>
        <v>850000</v>
      </c>
      <c r="F164" s="55">
        <f>F166+F165</f>
        <v>1150000</v>
      </c>
      <c r="G164" s="55">
        <f>G166+G165</f>
        <v>941691.49</v>
      </c>
      <c r="H164" s="32">
        <f t="shared" si="12"/>
        <v>81.88621652173913</v>
      </c>
      <c r="I164" s="32">
        <f t="shared" si="13"/>
        <v>110.78723411764706</v>
      </c>
      <c r="J164" s="84"/>
    </row>
    <row r="165" spans="1:10" ht="26.25" customHeight="1" outlineLevel="1">
      <c r="A165" s="20"/>
      <c r="B165" s="3" t="s">
        <v>75</v>
      </c>
      <c r="C165" s="9" t="s">
        <v>83</v>
      </c>
      <c r="D165" s="9" t="s">
        <v>76</v>
      </c>
      <c r="E165" s="70">
        <v>0</v>
      </c>
      <c r="F165" s="57">
        <v>300000</v>
      </c>
      <c r="G165" s="77">
        <v>258925</v>
      </c>
      <c r="H165" s="32">
        <f t="shared" si="12"/>
        <v>86.30833333333334</v>
      </c>
      <c r="I165" s="32" t="s">
        <v>408</v>
      </c>
      <c r="J165" s="84"/>
    </row>
    <row r="166" spans="1:10" ht="35.25" customHeight="1" outlineLevel="1">
      <c r="A166" s="24"/>
      <c r="B166" s="3" t="s">
        <v>154</v>
      </c>
      <c r="C166" s="9" t="s">
        <v>83</v>
      </c>
      <c r="D166" s="9" t="s">
        <v>59</v>
      </c>
      <c r="E166" s="64">
        <v>850000</v>
      </c>
      <c r="F166" s="57">
        <v>850000</v>
      </c>
      <c r="G166" s="71">
        <v>682766.49</v>
      </c>
      <c r="H166" s="32">
        <f t="shared" si="12"/>
        <v>80.3254694117647</v>
      </c>
      <c r="I166" s="32">
        <f t="shared" si="13"/>
        <v>80.3254694117647</v>
      </c>
      <c r="J166" s="84"/>
    </row>
    <row r="167" spans="1:10" ht="40.5" customHeight="1" outlineLevel="1">
      <c r="A167" s="36" t="s">
        <v>346</v>
      </c>
      <c r="B167" s="17" t="s">
        <v>347</v>
      </c>
      <c r="C167" s="11"/>
      <c r="D167" s="11" t="s">
        <v>77</v>
      </c>
      <c r="E167" s="59">
        <f aca="true" t="shared" si="15" ref="E167:G168">E168</f>
        <v>1950000</v>
      </c>
      <c r="F167" s="59">
        <f t="shared" si="15"/>
        <v>3900000</v>
      </c>
      <c r="G167" s="59">
        <f t="shared" si="15"/>
        <v>2820914</v>
      </c>
      <c r="H167" s="33">
        <f t="shared" si="12"/>
        <v>72.33112820512821</v>
      </c>
      <c r="I167" s="33">
        <f t="shared" si="13"/>
        <v>144.66225641025642</v>
      </c>
      <c r="J167" s="83" t="s">
        <v>262</v>
      </c>
    </row>
    <row r="168" spans="1:10" ht="37.5" customHeight="1" outlineLevel="1">
      <c r="A168" s="20" t="s">
        <v>348</v>
      </c>
      <c r="B168" s="40" t="s">
        <v>349</v>
      </c>
      <c r="C168" s="8"/>
      <c r="D168" s="8" t="s">
        <v>78</v>
      </c>
      <c r="E168" s="55">
        <f t="shared" si="15"/>
        <v>1950000</v>
      </c>
      <c r="F168" s="55">
        <f t="shared" si="15"/>
        <v>3900000</v>
      </c>
      <c r="G168" s="55">
        <f t="shared" si="15"/>
        <v>2820914</v>
      </c>
      <c r="H168" s="32">
        <f t="shared" si="12"/>
        <v>72.33112820512821</v>
      </c>
      <c r="I168" s="32">
        <f t="shared" si="13"/>
        <v>144.66225641025642</v>
      </c>
      <c r="J168" s="84"/>
    </row>
    <row r="169" spans="1:10" ht="33" customHeight="1" outlineLevel="1">
      <c r="A169" s="24"/>
      <c r="B169" s="4" t="s">
        <v>9</v>
      </c>
      <c r="C169" s="9" t="s">
        <v>83</v>
      </c>
      <c r="D169" s="9" t="s">
        <v>79</v>
      </c>
      <c r="E169" s="56">
        <v>1950000</v>
      </c>
      <c r="F169" s="57">
        <v>3900000</v>
      </c>
      <c r="G169" s="32">
        <v>2820914</v>
      </c>
      <c r="H169" s="32">
        <f t="shared" si="12"/>
        <v>72.33112820512821</v>
      </c>
      <c r="I169" s="32">
        <f t="shared" si="13"/>
        <v>144.66225641025642</v>
      </c>
      <c r="J169" s="84"/>
    </row>
    <row r="170" spans="1:10" ht="35.25" customHeight="1" outlineLevel="1">
      <c r="A170" s="36" t="s">
        <v>350</v>
      </c>
      <c r="B170" s="41" t="s">
        <v>351</v>
      </c>
      <c r="C170" s="11"/>
      <c r="D170" s="11" t="s">
        <v>352</v>
      </c>
      <c r="E170" s="59">
        <f>E171</f>
        <v>817767</v>
      </c>
      <c r="F170" s="59">
        <f>F171</f>
        <v>24901510</v>
      </c>
      <c r="G170" s="59">
        <f>G171</f>
        <v>21897732.93</v>
      </c>
      <c r="H170" s="33">
        <f t="shared" si="12"/>
        <v>87.93736978199314</v>
      </c>
      <c r="I170" s="33" t="s">
        <v>464</v>
      </c>
      <c r="J170" s="88" t="s">
        <v>262</v>
      </c>
    </row>
    <row r="171" spans="1:10" ht="30.75" customHeight="1" outlineLevel="1">
      <c r="A171" s="20" t="s">
        <v>353</v>
      </c>
      <c r="B171" s="42" t="s">
        <v>354</v>
      </c>
      <c r="C171" s="8"/>
      <c r="D171" s="8" t="s">
        <v>355</v>
      </c>
      <c r="E171" s="55">
        <f>SUM(E172:E182)</f>
        <v>817767</v>
      </c>
      <c r="F171" s="55">
        <f>SUM(F172:F182)</f>
        <v>24901510</v>
      </c>
      <c r="G171" s="55">
        <f>SUM(G172:G182)</f>
        <v>21897732.93</v>
      </c>
      <c r="H171" s="32">
        <f t="shared" si="12"/>
        <v>87.93736978199314</v>
      </c>
      <c r="I171" s="32" t="s">
        <v>465</v>
      </c>
      <c r="J171" s="90"/>
    </row>
    <row r="172" spans="1:10" ht="20.25" customHeight="1" outlineLevel="1">
      <c r="A172" s="24"/>
      <c r="B172" s="4" t="s">
        <v>356</v>
      </c>
      <c r="C172" s="9" t="s">
        <v>83</v>
      </c>
      <c r="D172" s="9" t="s">
        <v>357</v>
      </c>
      <c r="E172" s="64">
        <v>397767</v>
      </c>
      <c r="F172" s="66">
        <v>1518700</v>
      </c>
      <c r="G172" s="32">
        <v>1517512.22</v>
      </c>
      <c r="H172" s="32">
        <f t="shared" si="12"/>
        <v>99.92178968854941</v>
      </c>
      <c r="I172" s="32" t="s">
        <v>466</v>
      </c>
      <c r="J172" s="90"/>
    </row>
    <row r="173" spans="1:10" ht="20.25" customHeight="1" outlineLevel="1">
      <c r="A173" s="24"/>
      <c r="B173" s="4" t="s">
        <v>404</v>
      </c>
      <c r="C173" s="9" t="s">
        <v>83</v>
      </c>
      <c r="D173" s="9" t="s">
        <v>403</v>
      </c>
      <c r="E173" s="64">
        <v>0</v>
      </c>
      <c r="F173" s="66">
        <v>129400</v>
      </c>
      <c r="G173" s="32">
        <v>129361.95</v>
      </c>
      <c r="H173" s="32">
        <f t="shared" si="12"/>
        <v>99.97059505409582</v>
      </c>
      <c r="I173" s="32" t="s">
        <v>408</v>
      </c>
      <c r="J173" s="90"/>
    </row>
    <row r="174" spans="1:10" ht="26.25" customHeight="1" outlineLevel="1">
      <c r="A174" s="24"/>
      <c r="B174" s="3" t="s">
        <v>358</v>
      </c>
      <c r="C174" s="9" t="s">
        <v>83</v>
      </c>
      <c r="D174" s="9" t="s">
        <v>359</v>
      </c>
      <c r="E174" s="56">
        <v>0</v>
      </c>
      <c r="F174" s="66">
        <v>25000</v>
      </c>
      <c r="G174" s="32">
        <v>24975.15</v>
      </c>
      <c r="H174" s="32">
        <f t="shared" si="12"/>
        <v>99.90060000000001</v>
      </c>
      <c r="I174" s="32" t="s">
        <v>408</v>
      </c>
      <c r="J174" s="90"/>
    </row>
    <row r="175" spans="1:10" s="29" customFormat="1" ht="18" customHeight="1">
      <c r="A175" s="24"/>
      <c r="B175" s="4" t="s">
        <v>360</v>
      </c>
      <c r="C175" s="9" t="s">
        <v>83</v>
      </c>
      <c r="D175" s="9" t="s">
        <v>361</v>
      </c>
      <c r="E175" s="79">
        <v>420000</v>
      </c>
      <c r="F175" s="66">
        <v>3939340</v>
      </c>
      <c r="G175" s="32">
        <v>3908034.41</v>
      </c>
      <c r="H175" s="32">
        <f t="shared" si="12"/>
        <v>99.20530875730452</v>
      </c>
      <c r="I175" s="32" t="s">
        <v>464</v>
      </c>
      <c r="J175" s="90"/>
    </row>
    <row r="176" spans="1:10" ht="18" customHeight="1">
      <c r="A176" s="24"/>
      <c r="B176" s="4" t="s">
        <v>362</v>
      </c>
      <c r="C176" s="9" t="s">
        <v>83</v>
      </c>
      <c r="D176" s="9" t="s">
        <v>363</v>
      </c>
      <c r="E176" s="80">
        <v>0</v>
      </c>
      <c r="F176" s="66">
        <v>85700</v>
      </c>
      <c r="G176" s="32">
        <v>85610.76</v>
      </c>
      <c r="H176" s="32">
        <f t="shared" si="12"/>
        <v>99.89586931155192</v>
      </c>
      <c r="I176" s="32" t="s">
        <v>408</v>
      </c>
      <c r="J176" s="90"/>
    </row>
    <row r="177" spans="1:10" ht="17.25" customHeight="1">
      <c r="A177" s="24"/>
      <c r="B177" s="3" t="s">
        <v>364</v>
      </c>
      <c r="C177" s="9" t="s">
        <v>83</v>
      </c>
      <c r="D177" s="9" t="s">
        <v>365</v>
      </c>
      <c r="E177" s="80">
        <v>0</v>
      </c>
      <c r="F177" s="66">
        <v>326926.27</v>
      </c>
      <c r="G177" s="66">
        <v>326926.27</v>
      </c>
      <c r="H177" s="32">
        <f t="shared" si="12"/>
        <v>100</v>
      </c>
      <c r="I177" s="32" t="s">
        <v>408</v>
      </c>
      <c r="J177" s="90"/>
    </row>
    <row r="178" spans="1:10" ht="18.75" customHeight="1">
      <c r="A178" s="24"/>
      <c r="B178" s="3" t="s">
        <v>366</v>
      </c>
      <c r="C178" s="9" t="s">
        <v>83</v>
      </c>
      <c r="D178" s="9" t="s">
        <v>367</v>
      </c>
      <c r="E178" s="80">
        <v>0</v>
      </c>
      <c r="F178" s="66">
        <v>8280743.73</v>
      </c>
      <c r="G178" s="32">
        <v>8004700.29</v>
      </c>
      <c r="H178" s="32">
        <f t="shared" si="12"/>
        <v>96.66644145742691</v>
      </c>
      <c r="I178" s="32" t="s">
        <v>408</v>
      </c>
      <c r="J178" s="91"/>
    </row>
    <row r="179" spans="1:10" ht="18.75" customHeight="1">
      <c r="A179" s="24"/>
      <c r="B179" s="3" t="s">
        <v>443</v>
      </c>
      <c r="C179" s="9" t="s">
        <v>83</v>
      </c>
      <c r="D179" s="1" t="s">
        <v>444</v>
      </c>
      <c r="E179" s="80">
        <v>0</v>
      </c>
      <c r="F179" s="57">
        <v>50000</v>
      </c>
      <c r="G179" s="66">
        <v>49967.08</v>
      </c>
      <c r="H179" s="32">
        <f t="shared" si="12"/>
        <v>99.93416</v>
      </c>
      <c r="I179" s="32" t="s">
        <v>408</v>
      </c>
      <c r="J179" s="78"/>
    </row>
    <row r="180" spans="1:10" ht="27" customHeight="1">
      <c r="A180" s="24"/>
      <c r="B180" s="3" t="s">
        <v>445</v>
      </c>
      <c r="C180" s="9" t="s">
        <v>83</v>
      </c>
      <c r="D180" s="1" t="s">
        <v>446</v>
      </c>
      <c r="E180" s="80">
        <v>0</v>
      </c>
      <c r="F180" s="57">
        <v>4484900</v>
      </c>
      <c r="G180" s="71">
        <v>4221341.77</v>
      </c>
      <c r="H180" s="32">
        <f t="shared" si="12"/>
        <v>94.12343129166759</v>
      </c>
      <c r="I180" s="32" t="s">
        <v>408</v>
      </c>
      <c r="J180" s="78"/>
    </row>
    <row r="181" spans="1:10" ht="30" customHeight="1">
      <c r="A181" s="24"/>
      <c r="B181" s="3" t="s">
        <v>447</v>
      </c>
      <c r="C181" s="9" t="s">
        <v>83</v>
      </c>
      <c r="D181" s="1" t="s">
        <v>448</v>
      </c>
      <c r="E181" s="80">
        <v>0</v>
      </c>
      <c r="F181" s="57">
        <v>6000000</v>
      </c>
      <c r="G181" s="71">
        <v>3593010</v>
      </c>
      <c r="H181" s="32">
        <f t="shared" si="12"/>
        <v>59.8835</v>
      </c>
      <c r="I181" s="32" t="s">
        <v>408</v>
      </c>
      <c r="J181" s="78"/>
    </row>
    <row r="182" spans="1:10" ht="30.75" customHeight="1">
      <c r="A182" s="24"/>
      <c r="B182" s="3" t="s">
        <v>449</v>
      </c>
      <c r="C182" s="9" t="s">
        <v>83</v>
      </c>
      <c r="D182" s="1" t="s">
        <v>450</v>
      </c>
      <c r="E182" s="80">
        <v>0</v>
      </c>
      <c r="F182" s="57">
        <v>60800</v>
      </c>
      <c r="G182" s="71">
        <v>36293.03</v>
      </c>
      <c r="H182" s="32">
        <f t="shared" si="12"/>
        <v>59.69248355263158</v>
      </c>
      <c r="I182" s="32" t="s">
        <v>408</v>
      </c>
      <c r="J182" s="78"/>
    </row>
    <row r="183" spans="1:10" ht="38.25">
      <c r="A183" s="36" t="s">
        <v>368</v>
      </c>
      <c r="B183" s="41" t="s">
        <v>369</v>
      </c>
      <c r="C183" s="11"/>
      <c r="D183" s="11" t="s">
        <v>370</v>
      </c>
      <c r="E183" s="59">
        <f>E184</f>
        <v>565270</v>
      </c>
      <c r="F183" s="59">
        <f>F184</f>
        <v>2700634.5</v>
      </c>
      <c r="G183" s="59">
        <f>G184</f>
        <v>2290884.5</v>
      </c>
      <c r="H183" s="33">
        <f t="shared" si="12"/>
        <v>84.82763957877306</v>
      </c>
      <c r="I183" s="33" t="s">
        <v>467</v>
      </c>
      <c r="J183" s="92" t="s">
        <v>262</v>
      </c>
    </row>
    <row r="184" spans="1:10" ht="25.5">
      <c r="A184" s="20" t="s">
        <v>371</v>
      </c>
      <c r="B184" s="42" t="s">
        <v>100</v>
      </c>
      <c r="C184" s="8"/>
      <c r="D184" s="8" t="s">
        <v>372</v>
      </c>
      <c r="E184" s="55">
        <f>E185+E186</f>
        <v>565270</v>
      </c>
      <c r="F184" s="55">
        <f>F185+F186</f>
        <v>2700634.5</v>
      </c>
      <c r="G184" s="55">
        <f>G185+G186</f>
        <v>2290884.5</v>
      </c>
      <c r="H184" s="32">
        <f t="shared" si="12"/>
        <v>84.82763957877306</v>
      </c>
      <c r="I184" s="32" t="s">
        <v>467</v>
      </c>
      <c r="J184" s="93"/>
    </row>
    <row r="185" spans="1:10" ht="38.25">
      <c r="A185" s="24"/>
      <c r="B185" s="4" t="s">
        <v>373</v>
      </c>
      <c r="C185" s="9" t="s">
        <v>83</v>
      </c>
      <c r="D185" s="9" t="s">
        <v>374</v>
      </c>
      <c r="E185" s="32">
        <v>0</v>
      </c>
      <c r="F185" s="57">
        <v>2700634.5</v>
      </c>
      <c r="G185" s="66">
        <v>2290884.5</v>
      </c>
      <c r="H185" s="32">
        <f t="shared" si="12"/>
        <v>84.82763957877306</v>
      </c>
      <c r="I185" s="32" t="s">
        <v>408</v>
      </c>
      <c r="J185" s="93"/>
    </row>
    <row r="186" spans="1:10" ht="38.25">
      <c r="A186" s="24"/>
      <c r="B186" s="2" t="s">
        <v>375</v>
      </c>
      <c r="C186" s="9" t="s">
        <v>83</v>
      </c>
      <c r="D186" s="9" t="s">
        <v>376</v>
      </c>
      <c r="E186" s="32">
        <v>565270</v>
      </c>
      <c r="F186" s="57">
        <v>0</v>
      </c>
      <c r="G186" s="32">
        <v>0</v>
      </c>
      <c r="H186" s="32">
        <v>0</v>
      </c>
      <c r="I186" s="32">
        <f t="shared" si="13"/>
        <v>0</v>
      </c>
      <c r="J186" s="94"/>
    </row>
    <row r="187" spans="1:10" ht="25.5">
      <c r="A187" s="36" t="s">
        <v>377</v>
      </c>
      <c r="B187" s="41" t="s">
        <v>378</v>
      </c>
      <c r="C187" s="11"/>
      <c r="D187" s="11" t="s">
        <v>379</v>
      </c>
      <c r="E187" s="59">
        <f>E188</f>
        <v>14463266.24</v>
      </c>
      <c r="F187" s="59">
        <f>F188</f>
        <v>16751288.010000002</v>
      </c>
      <c r="G187" s="59">
        <f>G188</f>
        <v>14384288.02</v>
      </c>
      <c r="H187" s="33">
        <f t="shared" si="12"/>
        <v>85.86974333802286</v>
      </c>
      <c r="I187" s="53">
        <f t="shared" si="13"/>
        <v>99.4539392507235</v>
      </c>
      <c r="J187" s="95"/>
    </row>
    <row r="188" spans="1:10" ht="33" customHeight="1">
      <c r="A188" s="20" t="s">
        <v>380</v>
      </c>
      <c r="B188" s="42" t="s">
        <v>381</v>
      </c>
      <c r="C188" s="8"/>
      <c r="D188" s="8" t="s">
        <v>382</v>
      </c>
      <c r="E188" s="55">
        <f>E189+E190+E191+E192</f>
        <v>14463266.24</v>
      </c>
      <c r="F188" s="55">
        <f>F189+F190+F191+F192</f>
        <v>16751288.010000002</v>
      </c>
      <c r="G188" s="55">
        <f>G189+G190+G191+G192</f>
        <v>14384288.02</v>
      </c>
      <c r="H188" s="32">
        <f t="shared" si="12"/>
        <v>85.86974333802286</v>
      </c>
      <c r="I188" s="46">
        <f t="shared" si="13"/>
        <v>99.4539392507235</v>
      </c>
      <c r="J188" s="96"/>
    </row>
    <row r="189" spans="1:10" ht="18.75" customHeight="1">
      <c r="A189" s="24"/>
      <c r="B189" s="4" t="s">
        <v>383</v>
      </c>
      <c r="C189" s="9" t="s">
        <v>83</v>
      </c>
      <c r="D189" s="9" t="s">
        <v>384</v>
      </c>
      <c r="E189" s="80">
        <v>0</v>
      </c>
      <c r="F189" s="57">
        <v>2614999.99</v>
      </c>
      <c r="G189" s="71">
        <v>248000</v>
      </c>
      <c r="H189" s="32">
        <f t="shared" si="12"/>
        <v>9.483747646209359</v>
      </c>
      <c r="I189" s="46" t="s">
        <v>408</v>
      </c>
      <c r="J189" s="96"/>
    </row>
    <row r="190" spans="1:10" ht="25.5">
      <c r="A190" s="24"/>
      <c r="B190" s="3" t="s">
        <v>385</v>
      </c>
      <c r="C190" s="9" t="s">
        <v>83</v>
      </c>
      <c r="D190" s="9" t="s">
        <v>386</v>
      </c>
      <c r="E190" s="32">
        <v>6781476.88</v>
      </c>
      <c r="F190" s="57">
        <v>6781476.88</v>
      </c>
      <c r="G190" s="71">
        <v>6781476.88</v>
      </c>
      <c r="H190" s="32">
        <f t="shared" si="12"/>
        <v>100</v>
      </c>
      <c r="I190" s="46">
        <f t="shared" si="13"/>
        <v>100</v>
      </c>
      <c r="J190" s="96"/>
    </row>
    <row r="191" spans="1:10" ht="25.5">
      <c r="A191" s="24"/>
      <c r="B191" s="3" t="s">
        <v>387</v>
      </c>
      <c r="C191" s="9" t="s">
        <v>83</v>
      </c>
      <c r="D191" s="9" t="s">
        <v>388</v>
      </c>
      <c r="E191" s="32">
        <v>538660</v>
      </c>
      <c r="F191" s="57">
        <v>209736.4</v>
      </c>
      <c r="G191" s="71">
        <v>209736.4</v>
      </c>
      <c r="H191" s="32">
        <f t="shared" si="12"/>
        <v>100</v>
      </c>
      <c r="I191" s="46">
        <f t="shared" si="13"/>
        <v>38.936694761073774</v>
      </c>
      <c r="J191" s="96"/>
    </row>
    <row r="192" spans="1:10" ht="22.5" customHeight="1">
      <c r="A192" s="20" t="s">
        <v>389</v>
      </c>
      <c r="B192" s="12" t="s">
        <v>390</v>
      </c>
      <c r="C192" s="8"/>
      <c r="D192" s="38" t="s">
        <v>391</v>
      </c>
      <c r="E192" s="55">
        <f>E193</f>
        <v>7143129.36</v>
      </c>
      <c r="F192" s="55">
        <f>F193</f>
        <v>7145074.74</v>
      </c>
      <c r="G192" s="55">
        <f>G193</f>
        <v>7145074.74</v>
      </c>
      <c r="H192" s="32">
        <f t="shared" si="12"/>
        <v>100</v>
      </c>
      <c r="I192" s="46">
        <f t="shared" si="13"/>
        <v>100.02723428209062</v>
      </c>
      <c r="J192" s="96"/>
    </row>
    <row r="193" spans="1:10" ht="63.75">
      <c r="A193" s="24"/>
      <c r="B193" s="2" t="s">
        <v>392</v>
      </c>
      <c r="C193" s="9" t="s">
        <v>83</v>
      </c>
      <c r="D193" s="9" t="s">
        <v>393</v>
      </c>
      <c r="E193" s="32">
        <v>7143129.36</v>
      </c>
      <c r="F193" s="57">
        <v>7145074.74</v>
      </c>
      <c r="G193" s="71">
        <v>7145074.74</v>
      </c>
      <c r="H193" s="32">
        <f t="shared" si="12"/>
        <v>100</v>
      </c>
      <c r="I193" s="46">
        <f t="shared" si="13"/>
        <v>100.02723428209062</v>
      </c>
      <c r="J193" s="96"/>
    </row>
    <row r="194" spans="1:10" ht="25.5" customHeight="1">
      <c r="A194" s="36" t="s">
        <v>405</v>
      </c>
      <c r="B194" s="37" t="s">
        <v>396</v>
      </c>
      <c r="C194" s="11"/>
      <c r="D194" s="11" t="s">
        <v>397</v>
      </c>
      <c r="E194" s="59">
        <f>E195</f>
        <v>3400000</v>
      </c>
      <c r="F194" s="59">
        <f>F195</f>
        <v>70000</v>
      </c>
      <c r="G194" s="59">
        <f>G195</f>
        <v>70000</v>
      </c>
      <c r="H194" s="33">
        <f t="shared" si="12"/>
        <v>100</v>
      </c>
      <c r="I194" s="53">
        <f t="shared" si="13"/>
        <v>2.0588235294117645</v>
      </c>
      <c r="J194" s="99" t="s">
        <v>468</v>
      </c>
    </row>
    <row r="195" spans="1:10" ht="25.5">
      <c r="A195" s="24" t="s">
        <v>406</v>
      </c>
      <c r="B195" s="3" t="s">
        <v>398</v>
      </c>
      <c r="C195" s="9"/>
      <c r="D195" s="9" t="s">
        <v>399</v>
      </c>
      <c r="E195" s="57">
        <f>E197</f>
        <v>3400000</v>
      </c>
      <c r="F195" s="57">
        <f>F197</f>
        <v>70000</v>
      </c>
      <c r="G195" s="57">
        <f>G197</f>
        <v>70000</v>
      </c>
      <c r="H195" s="32">
        <f t="shared" si="12"/>
        <v>100</v>
      </c>
      <c r="I195" s="46">
        <f t="shared" si="13"/>
        <v>2.0588235294117645</v>
      </c>
      <c r="J195" s="100"/>
    </row>
    <row r="196" spans="1:10" ht="38.25">
      <c r="A196" s="20" t="s">
        <v>407</v>
      </c>
      <c r="B196" s="12" t="s">
        <v>400</v>
      </c>
      <c r="C196" s="8"/>
      <c r="D196" s="8" t="s">
        <v>401</v>
      </c>
      <c r="E196" s="55">
        <f>E197</f>
        <v>3400000</v>
      </c>
      <c r="F196" s="55">
        <f>F197</f>
        <v>70000</v>
      </c>
      <c r="G196" s="55">
        <f>G197</f>
        <v>70000</v>
      </c>
      <c r="H196" s="32">
        <f t="shared" si="12"/>
        <v>100</v>
      </c>
      <c r="I196" s="46">
        <f t="shared" si="13"/>
        <v>2.0588235294117645</v>
      </c>
      <c r="J196" s="100"/>
    </row>
    <row r="197" spans="1:10" ht="21.75" customHeight="1">
      <c r="A197" s="24"/>
      <c r="B197" s="3" t="s">
        <v>197</v>
      </c>
      <c r="C197" s="9" t="s">
        <v>83</v>
      </c>
      <c r="D197" s="9" t="s">
        <v>402</v>
      </c>
      <c r="E197" s="32">
        <v>3400000</v>
      </c>
      <c r="F197" s="57">
        <v>70000</v>
      </c>
      <c r="G197" s="57">
        <v>70000</v>
      </c>
      <c r="H197" s="32">
        <f t="shared" si="12"/>
        <v>100</v>
      </c>
      <c r="I197" s="46">
        <f t="shared" si="13"/>
        <v>2.0588235294117645</v>
      </c>
      <c r="J197" s="101"/>
    </row>
    <row r="198" spans="1:10" ht="29.25" customHeight="1">
      <c r="A198" s="36" t="s">
        <v>394</v>
      </c>
      <c r="B198" s="37" t="s">
        <v>451</v>
      </c>
      <c r="C198" s="11"/>
      <c r="D198" s="51" t="s">
        <v>454</v>
      </c>
      <c r="E198" s="33">
        <f aca="true" t="shared" si="16" ref="E198:G199">E199</f>
        <v>0</v>
      </c>
      <c r="F198" s="33">
        <f t="shared" si="16"/>
        <v>5000</v>
      </c>
      <c r="G198" s="33">
        <f t="shared" si="16"/>
        <v>5000</v>
      </c>
      <c r="H198" s="33">
        <v>0</v>
      </c>
      <c r="I198" s="53" t="s">
        <v>408</v>
      </c>
      <c r="J198" s="81"/>
    </row>
    <row r="199" spans="1:10" ht="38.25">
      <c r="A199" s="20" t="s">
        <v>395</v>
      </c>
      <c r="B199" s="3" t="s">
        <v>452</v>
      </c>
      <c r="C199" s="8"/>
      <c r="D199" s="50" t="s">
        <v>455</v>
      </c>
      <c r="E199" s="46">
        <f t="shared" si="16"/>
        <v>0</v>
      </c>
      <c r="F199" s="46">
        <f t="shared" si="16"/>
        <v>5000</v>
      </c>
      <c r="G199" s="46">
        <f t="shared" si="16"/>
        <v>5000</v>
      </c>
      <c r="H199" s="46">
        <v>0</v>
      </c>
      <c r="I199" s="53" t="s">
        <v>408</v>
      </c>
      <c r="J199" s="82"/>
    </row>
    <row r="200" spans="1:10" ht="34.5" customHeight="1">
      <c r="A200" s="24"/>
      <c r="B200" s="3" t="s">
        <v>453</v>
      </c>
      <c r="C200" s="9"/>
      <c r="D200" s="50" t="s">
        <v>456</v>
      </c>
      <c r="E200" s="32">
        <v>0</v>
      </c>
      <c r="F200" s="57">
        <v>5000</v>
      </c>
      <c r="G200" s="32">
        <v>5000</v>
      </c>
      <c r="H200" s="32">
        <v>0</v>
      </c>
      <c r="I200" s="53" t="s">
        <v>408</v>
      </c>
      <c r="J200" s="82"/>
    </row>
    <row r="201" spans="1:10" ht="15.75">
      <c r="A201" s="43"/>
      <c r="B201" s="44" t="s">
        <v>8</v>
      </c>
      <c r="C201" s="45"/>
      <c r="D201" s="45"/>
      <c r="E201" s="31">
        <f>E7+E14+E17+E20+E23+E32+E44+E49+E101+E155+E167+E170+E183+E187+E194+E198</f>
        <v>670689167.97</v>
      </c>
      <c r="F201" s="31">
        <f>F7+F14+F17+F20+F23+F32+F44+F49+F101+F155+F167+F170+F183+F187+F194+F198</f>
        <v>734454093.02</v>
      </c>
      <c r="G201" s="31">
        <f>G7+G14+G17+G20+G23+G32+G44+G49+G101+G155+G167+G170+G183+G187+G194+G198</f>
        <v>688367558.9299998</v>
      </c>
      <c r="H201" s="33">
        <f>G201/F201*100</f>
        <v>93.72506266518347</v>
      </c>
      <c r="I201" s="33">
        <f>G201/E201*100</f>
        <v>102.63585455144708</v>
      </c>
      <c r="J201" s="26"/>
    </row>
  </sheetData>
  <sheetProtection/>
  <autoFilter ref="A6:F175"/>
  <mergeCells count="17">
    <mergeCell ref="J187:J193"/>
    <mergeCell ref="B4:F4"/>
    <mergeCell ref="A2:J2"/>
    <mergeCell ref="J7:J13"/>
    <mergeCell ref="J14:J16"/>
    <mergeCell ref="J17:J19"/>
    <mergeCell ref="J20:J22"/>
    <mergeCell ref="J198:J200"/>
    <mergeCell ref="J194:J197"/>
    <mergeCell ref="J23:J31"/>
    <mergeCell ref="J32:J43"/>
    <mergeCell ref="J44:J48"/>
    <mergeCell ref="J49:J100"/>
    <mergeCell ref="J155:J166"/>
    <mergeCell ref="J167:J169"/>
    <mergeCell ref="J170:J178"/>
    <mergeCell ref="J183:J186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104</cp:lastModifiedBy>
  <cp:lastPrinted>2020-05-26T09:30:22Z</cp:lastPrinted>
  <dcterms:created xsi:type="dcterms:W3CDTF">2019-09-03T07:06:21Z</dcterms:created>
  <dcterms:modified xsi:type="dcterms:W3CDTF">2022-04-29T05:22:05Z</dcterms:modified>
  <cp:category/>
  <cp:version/>
  <cp:contentType/>
  <cp:contentStatus/>
</cp:coreProperties>
</file>